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94" activeTab="0"/>
  </bookViews>
  <sheets>
    <sheet name="Planilha1" sheetId="1" r:id="rId1"/>
  </sheets>
  <definedNames>
    <definedName name="_xlnm.Print_Area" localSheetId="0">'Planilha1'!$A$1:$K$184</definedName>
  </definedNames>
  <calcPr fullCalcOnLoad="1" fullPrecision="0"/>
</workbook>
</file>

<file path=xl/sharedStrings.xml><?xml version="1.0" encoding="utf-8"?>
<sst xmlns="http://schemas.openxmlformats.org/spreadsheetml/2006/main" count="571" uniqueCount="339">
  <si>
    <t>1.1</t>
  </si>
  <si>
    <t>1.2</t>
  </si>
  <si>
    <t>PLANILHA DE ORÇAMENTOS - COMPRA DE MATERIAIS E/OU SERVIÇOS</t>
  </si>
  <si>
    <t>ITEM</t>
  </si>
  <si>
    <t>DESCRIÇÃO</t>
  </si>
  <si>
    <t>QUANT.</t>
  </si>
  <si>
    <t>UNID.</t>
  </si>
  <si>
    <t>PREÇO UNITÁRIO</t>
  </si>
  <si>
    <t>PREÇO TOTAL</t>
  </si>
  <si>
    <t>MATERIAL</t>
  </si>
  <si>
    <t>MÃO DE OBRA</t>
  </si>
  <si>
    <t>1.0</t>
  </si>
  <si>
    <t>un</t>
  </si>
  <si>
    <t>OBRAS CIVIS</t>
  </si>
  <si>
    <t>2.1</t>
  </si>
  <si>
    <t>m²</t>
  </si>
  <si>
    <t>x,xx</t>
  </si>
  <si>
    <t>m</t>
  </si>
  <si>
    <t xml:space="preserve">TOTAL GERAL </t>
  </si>
  <si>
    <t>3.1</t>
  </si>
  <si>
    <t>m³</t>
  </si>
  <si>
    <t>3.2</t>
  </si>
  <si>
    <t>cj</t>
  </si>
  <si>
    <t>2.2</t>
  </si>
  <si>
    <t>3.3</t>
  </si>
  <si>
    <t>3.4</t>
  </si>
  <si>
    <t>3.5</t>
  </si>
  <si>
    <t>6.2</t>
  </si>
  <si>
    <t>7.1</t>
  </si>
  <si>
    <t>7.2</t>
  </si>
  <si>
    <t>I</t>
  </si>
  <si>
    <t>PREÇO UNITÁRIO COM BDI</t>
  </si>
  <si>
    <t xml:space="preserve">BDI </t>
  </si>
  <si>
    <t xml:space="preserve">ENCARGOS SOCIAIS - SINAPI-RS AGO/2017 </t>
  </si>
  <si>
    <t xml:space="preserve">  CC (      )    TP (      )    CP(      )   </t>
  </si>
  <si>
    <t>PROPONENTE</t>
  </si>
  <si>
    <t>NOME:</t>
  </si>
  <si>
    <t>TELEFONE:</t>
  </si>
  <si>
    <t>CAU/CREA:</t>
  </si>
  <si>
    <t>EMAIL:</t>
  </si>
  <si>
    <r>
      <t xml:space="preserve">4. HORÁRIO PARA EXECUÇÃO/ENTREGA: </t>
    </r>
    <r>
      <rPr>
        <sz val="10"/>
        <rFont val="Calibri"/>
        <family val="2"/>
      </rPr>
      <t>A combinar com a Unidade de Engenharia e administração da agência</t>
    </r>
  </si>
  <si>
    <t>SERVIÇOS PRELIMINARES</t>
  </si>
  <si>
    <t xml:space="preserve">Transporte de conteiners para destinação e descarte dos resíduos de caliças, ferro, vidro, madeiras, alumínio, cerâmicas, gesso, etc, produzidos pela construção civil </t>
  </si>
  <si>
    <t>Destinação de resíduos (atentar para legislação local)</t>
  </si>
  <si>
    <t>PINTURA (2 DEMÃOS)</t>
  </si>
  <si>
    <t>ADESIVOS - Fornecimento e instalação, conforme Manual de Programação Visual:</t>
  </si>
  <si>
    <t>A3 SIA - ACESSIBILIDADE</t>
  </si>
  <si>
    <t>A4 SIA - CÃO GUIA</t>
  </si>
  <si>
    <t>DIVERSOS</t>
  </si>
  <si>
    <t>ESQUADRIAS E GRADES</t>
  </si>
  <si>
    <t>A2 AT1 - Confirmar horários com a Unidade de Engenharia</t>
  </si>
  <si>
    <t>5.1</t>
  </si>
  <si>
    <t>6.1</t>
  </si>
  <si>
    <t>6.3</t>
  </si>
  <si>
    <t>6.4</t>
  </si>
  <si>
    <t>7.4</t>
  </si>
  <si>
    <t>5.2</t>
  </si>
  <si>
    <t>5.3</t>
  </si>
  <si>
    <t>6.5</t>
  </si>
  <si>
    <t>6.6</t>
  </si>
  <si>
    <t>6.7</t>
  </si>
  <si>
    <r>
      <t xml:space="preserve">1. OBJETO: </t>
    </r>
    <r>
      <rPr>
        <b/>
        <sz val="10"/>
        <rFont val="Calibri"/>
        <family val="2"/>
      </rPr>
      <t>OBRAS CIVIS, INSTALAÇÕES ELÉTRICAS, LÓGICA E MECÂNICA NA AG. VICTOR GRAEFF</t>
    </r>
  </si>
  <si>
    <r>
      <t xml:space="preserve">2. ENDEREÇO DE EXECUÇÃO/ENTREGA: </t>
    </r>
    <r>
      <rPr>
        <sz val="10"/>
        <rFont val="Calibri"/>
        <family val="2"/>
      </rPr>
      <t>Avenida 25 de julho, 509 - Victor Graeff /RS</t>
    </r>
  </si>
  <si>
    <t>OBRAS CIVIS, INSTALAÇÕES ELÉTRICAS, LÓGICA E MECÂNICA NA AG. VICTOR GRAEFF</t>
  </si>
  <si>
    <t>PISO E TELHADO</t>
  </si>
  <si>
    <t>Nivelamento do solo para reacentamento de piso de basalto</t>
  </si>
  <si>
    <t>Piso</t>
  </si>
  <si>
    <t>Telhado</t>
  </si>
  <si>
    <t>2.1.1</t>
  </si>
  <si>
    <t>2.1.2</t>
  </si>
  <si>
    <t>2.1.3</t>
  </si>
  <si>
    <t>2.1.4</t>
  </si>
  <si>
    <t>2.1.5</t>
  </si>
  <si>
    <t>Colocação de piso tátil externo em placas de concreto ALERTA 40 x 40cm - com reaproveitamento</t>
  </si>
  <si>
    <t>Caixilharia fixa de alumínio anodizado cor branca, perfil série 30, piso-forro, para sala de autoatendimento, com vãos para porta detectora de metais, acesso à
retaguarda dos CASH, passa objetos e porta de emergência.</t>
  </si>
  <si>
    <t>Grade em alumínio na cor branca, perfil tubular horizontal 1/2" x 1" - a ser fixada na esquadria de alumínio da sala de autoatendimento, H=210cm, perfil tubular
5x8 acompanhando a modulação da divisória para estruturação, espaçamento a cada 12cm (incluindo uma portas medindo 100x210)</t>
  </si>
  <si>
    <t>Porta de abrir em alumínio anodizado cor branco interna, 100x210cm, com ferragens, fechadura auxiliar tetra-chave e vidro liso transparente 5mm, com requadro de
3x8 para porta acessível</t>
  </si>
  <si>
    <t>Porta de abrir em alumínio anodizado cor branco interna, 80x210cm, com ferragens, fechadura auxiliar tetra-chave e vidro mini boreal 5mm, com requadro de
3x8 para porta de acesso à retaguarda dos cash's</t>
  </si>
  <si>
    <t>3.6</t>
  </si>
  <si>
    <t>3.7</t>
  </si>
  <si>
    <t>Vidro mini boreal 6mm ( esquadria alumínio retaguarda dos cash's)</t>
  </si>
  <si>
    <t xml:space="preserve">      - acrílica (aplicado sobre paredes externas e estruturas de concreto) - cor cinza</t>
  </si>
  <si>
    <t xml:space="preserve">      - acrílica (aplicado sobre muro, parede de sustentação do reservatório, mureta da rampa) - cor cinza</t>
  </si>
  <si>
    <t>Reformar e instalar Testeira T4, medindo 370 x 71 x 17cm, em chapa galvanizada vazada, com back-light e logomarca em acrílico. Proceder preparação das areas com corrosão com fundo antiferruginoso e posterior pintura com mesmo acabamento e padrão de cores e recompor texto "Banrisul". Retirar na BAGERGS</t>
  </si>
  <si>
    <t>PROGRAMAÇÃO VISUAL</t>
  </si>
  <si>
    <t>A2 SAA1 - Confirmar horários com a Unidade de Engenharia</t>
  </si>
  <si>
    <t>CHAPA DE ACRÍLICO CRISTAL e=3mm - VERSO ADESIVADO - TARJA COM ESCRITA EM BRAILE - AZUL (PANTONE 300C) + BRANCO</t>
  </si>
  <si>
    <t>PP 15 - AG e HOR - VICTOR GRAEFF - Confirmar horários com a Unidade de Engenharia</t>
  </si>
  <si>
    <t>A2 PO - Passa objetos</t>
  </si>
  <si>
    <t>Totem para Porta Cartaz em acrílico transparente cristal, e=5mm, em "V" medida 190 x 47,5 em acrílico e= 2mm com suporte em "U" de alumínio branco - Modelo para tarifas A2</t>
  </si>
  <si>
    <t>Totem para Porta Cartaz em acrílico transparente cristal, e=5mm, em "V" medida 190 x 47,5 em acrílico e= 2mm com suporte em "U" de alumínio branco - Modelo para Banrisul Informa A3</t>
  </si>
  <si>
    <t>Porta cartaz - TARIFAS dimensão 54 x 74cm em acrílico transparente cristal, com fixação e acabamentos conforme projeto - Sala de Autoatendimento</t>
  </si>
  <si>
    <t>A1 LP - LOGO</t>
  </si>
  <si>
    <t>3.8</t>
  </si>
  <si>
    <t>Corrimão simples em ferro - chumbado em alvenaria - pintado com fundo antiferrugunoso e acabammento com tinta esmalte - cor cinza</t>
  </si>
  <si>
    <t>Limpeza permanente</t>
  </si>
  <si>
    <t>Limpeza final da obra</t>
  </si>
  <si>
    <t>Colocação de piso de basalto de tear 50x50cm - com reaproveitamento</t>
  </si>
  <si>
    <t>Colocação de piso de basalto regular 50x50cm - com reaproveitamento</t>
  </si>
  <si>
    <t>2.2.1</t>
  </si>
  <si>
    <t>6.2.1</t>
  </si>
  <si>
    <t>6.3.1</t>
  </si>
  <si>
    <t>6.3.2</t>
  </si>
  <si>
    <t>6.3.3</t>
  </si>
  <si>
    <t>6.3.4</t>
  </si>
  <si>
    <t>6.3.5</t>
  </si>
  <si>
    <t>6.3.6</t>
  </si>
  <si>
    <t>Instalação de passa objetos - com reaproveitamento</t>
  </si>
  <si>
    <t>Revisão geral: substituição de parafusos, aplicação de massa de calafetar em furos</t>
  </si>
  <si>
    <t>2.2.2</t>
  </si>
  <si>
    <t>2.2.3</t>
  </si>
  <si>
    <t>Fornecimento e colocação de telha em aço galvanizado trapezoidal - 250x125x6cm - conferir medidas e modelo das telhas existentes</t>
  </si>
  <si>
    <t>Fornecimento e colocação de cumeeira em aço galvanizado trapezoidal - 60x125x6cm - conferir medidas e modelo das cumeeiras existentes</t>
  </si>
  <si>
    <t>Regularização para pavimentação colada (externa)</t>
  </si>
  <si>
    <t>Movimentação de mobiliário</t>
  </si>
  <si>
    <t>Montagem do leiaute</t>
  </si>
  <si>
    <t>Colocação de piso tátil vinílico - com reaproveitamento</t>
  </si>
  <si>
    <t>2.1.6</t>
  </si>
  <si>
    <t>2.1.7</t>
  </si>
  <si>
    <t>2.1.8</t>
  </si>
  <si>
    <t>Regularização para pavimentação colada (interno)</t>
  </si>
  <si>
    <t>Placa Suspensa em acrílico duas espessuras, em chapa de acrílico azul PANTONE 300 C ; e=2mm, e chapa de acrílico translúcido e= 5mm GL GELO 982 translúcido,
com kit de fixação no teto; impressão em adesivo vinil branco, conforme arquivo. dimensões 520x140mm. Distâncias, tamanhos e letras conforme arquivos fornecidos.</t>
  </si>
  <si>
    <t>6.4.1</t>
  </si>
  <si>
    <t>6.4.2</t>
  </si>
  <si>
    <t>PS 1 - Autoatendimento</t>
  </si>
  <si>
    <t>PS 2 - Caixas</t>
  </si>
  <si>
    <t>PS 3 - Plataforma de atendimento</t>
  </si>
  <si>
    <t>PS 4 - Preferencial</t>
  </si>
  <si>
    <t>PS 10 - GG</t>
  </si>
  <si>
    <t>PS 11 - GA</t>
  </si>
  <si>
    <t>Placa de Porta em acrílico duas espessuras, em chapa de acrílico azul PANTONE 300 C ; e=2mm, e chapa de acrílico translúcido e= 5mm GL GELO 982 translúcido,
com fixação com fita dupla face; impressão em adesivo vinil branco, conforme arquivo. dimensões 300x80mm. Distâncias, tamanhos e letras conforme arquivos fornecidos.</t>
  </si>
  <si>
    <t>PP 1 - Privativo para funcionários</t>
  </si>
  <si>
    <t>PP 3 - No Break</t>
  </si>
  <si>
    <t>PP 5 - Arquivo</t>
  </si>
  <si>
    <t>PP 6 - Copa</t>
  </si>
  <si>
    <t>6.4.3</t>
  </si>
  <si>
    <t>6.4.4</t>
  </si>
  <si>
    <t>6.4.5</t>
  </si>
  <si>
    <t>6.4.6</t>
  </si>
  <si>
    <t>6.5.1</t>
  </si>
  <si>
    <t>6.5.2</t>
  </si>
  <si>
    <t>6.5.3</t>
  </si>
  <si>
    <t>6.5.4</t>
  </si>
  <si>
    <t>6.8</t>
  </si>
  <si>
    <t>6.9</t>
  </si>
  <si>
    <t>5.4</t>
  </si>
  <si>
    <t xml:space="preserve">      - acrílica com emassamento (aplicado sobre parede de gesso) - cor branco</t>
  </si>
  <si>
    <t>Remoção e descarte</t>
  </si>
  <si>
    <t>1.1.1</t>
  </si>
  <si>
    <t>1.1.2</t>
  </si>
  <si>
    <t>1.1.3</t>
  </si>
  <si>
    <t>1.1.4</t>
  </si>
  <si>
    <t>1.1.5</t>
  </si>
  <si>
    <t>1.1.6</t>
  </si>
  <si>
    <t>1.1.7</t>
  </si>
  <si>
    <t>1.1.8</t>
  </si>
  <si>
    <t>1.1.9</t>
  </si>
  <si>
    <t>1.1.10</t>
  </si>
  <si>
    <t>1.1.11</t>
  </si>
  <si>
    <t>1.1.12</t>
  </si>
  <si>
    <t>Remoção com reaproveitamento</t>
  </si>
  <si>
    <t>1.2.1</t>
  </si>
  <si>
    <t>1.2.2</t>
  </si>
  <si>
    <t>1.2.3</t>
  </si>
  <si>
    <t>1.2.4</t>
  </si>
  <si>
    <t>1.2.5</t>
  </si>
  <si>
    <t>1.2.6</t>
  </si>
  <si>
    <t>1.2.7</t>
  </si>
  <si>
    <t>1.2.8</t>
  </si>
  <si>
    <t>1.2.9</t>
  </si>
  <si>
    <t>TOTAL OBRAS CIVIS</t>
  </si>
  <si>
    <t>TOTAL INSTALAÇÕES ELÉTRICAS</t>
  </si>
  <si>
    <t>II</t>
  </si>
  <si>
    <t>INSTALAÇÕES ELÉTRICAS</t>
  </si>
  <si>
    <t>Piso vinílico alto tráfego, antiderrapante - fixado com cola específica para piso vinílico - cor a ser definida pela Unidade de Engenharia</t>
  </si>
  <si>
    <t>INFRA-ESTRUTURA PARA INSTALAÇÕES DE AUTOMAÇÃO/TELEFONE</t>
  </si>
  <si>
    <t>Retrofit de Luminárias 2x32W Branca - Retirar reator eletrônico 2x32W e lâmpadas Fluorescentes 32W e instalar 02 (duas) Lâmpadas Tubulares Tubulares T8 Super LED 18W/220V AFT 4000K - Branca Neutro - Vida útil minima 25.000h (L-70) Fluxo Luminoso de 2.100 Lúmens - Certificação  CE, Garantia de 02 Anos. Marca INTRAL LSE-100 ou equivqlente</t>
  </si>
  <si>
    <t>Rack padrão 19" tipo gabinete fechado, porta acrílico com chave, próprio para cabeamento estruturado de 24 Us, profundidade 570mm fixado na parede com 01 (UMA) bandeja, 08 (OITO) organizadores de cabos 08 (OITO) tampas cegas de 1U para rack 19" e 96 conjuntos de parafusos porca/gaiola. Cor Cinza RAL 7032</t>
  </si>
  <si>
    <t>1.3</t>
  </si>
  <si>
    <t>Rack padrão 19" tipo gabinete fechado, porta acrílico com chave, próprio para cabeamento estruturado de 16 Us, profundidade 570mm fixado na parede com 03 (TRÊS) bandeja de 4 apoios e 64 conjuntos de parafusos porca/gaiola Cor Cinza Ral 7032</t>
  </si>
  <si>
    <t>1.4</t>
  </si>
  <si>
    <t>Régua com 8 tomadas anguladas em 45° para rack 19"</t>
  </si>
  <si>
    <t>1.5</t>
  </si>
  <si>
    <t>Timer programavel Bivolts COEL RSTS20</t>
  </si>
  <si>
    <t>1.6</t>
  </si>
  <si>
    <t>Módulo Autonomo de emergência com dois farois dev 32 Led's cada e bateria 12v-7Ah com extensão para instalação dos farois na sala de Autoatendimento + suporte metalico p/ fixação da bateria</t>
  </si>
  <si>
    <t>1.7</t>
  </si>
  <si>
    <t>Módulo Autonomo de emergência com dois farois de 32 Led's cada e bateria 12v-7Ah  suporte metalico p/ fixação da bateria</t>
  </si>
  <si>
    <t>1.8</t>
  </si>
  <si>
    <t>Módulo Autonomo com indicador de saida 110/220V com 80 Led's dupla face autonomia 4horas, bateria 6V-4,5h, gabinete em metal pintura epoxi (indicação de SAIDA)</t>
  </si>
  <si>
    <t>1.9</t>
  </si>
  <si>
    <t>Módulo Autonomo com indicador de saida 110/220V com 80 Led's dupla face autonomia 4horas, bateria 6V-4,5h, gabinete em metal pintura epoxi (indicação de SAIDA EMERGÊNCIA )</t>
  </si>
  <si>
    <t>1.10</t>
  </si>
  <si>
    <t xml:space="preserve">Centro de distribuição de uso aparente para 24 elementos com espaço para até 08 (oito) Dispositivo DR e com barramento e com espaço p/ disjuntor geral TIPO STAB. Atlanta ou equivalente </t>
  </si>
  <si>
    <t>1.11</t>
  </si>
  <si>
    <t>Dispositivo DR 25A sensibilidade 30mA</t>
  </si>
  <si>
    <t>1.12</t>
  </si>
  <si>
    <t>Sensor de presença de teto c/retardo 10 min. Bivolts 250VA</t>
  </si>
  <si>
    <t>1.13</t>
  </si>
  <si>
    <t>Montagem e remontagem de pontos de automação</t>
  </si>
  <si>
    <t>1.14</t>
  </si>
  <si>
    <t>Conector macho RJ45</t>
  </si>
  <si>
    <t>1.15</t>
  </si>
  <si>
    <t>Disjuntor Monopolar 4,5KA - 16A curva C</t>
  </si>
  <si>
    <t>1.16</t>
  </si>
  <si>
    <t>Luminária de sobrepor 2x18W com refletor parabolico de aluminio anonizado brilhante de alta refletância e alta pureza 99,85%. Soquete tipo push-in G-13 de engate ràpido, rotor de segurança em policarbonato e contatos em bronze fosforoso, complata - Suportes, Lâmpadas tubulares T8 super LED 18W/220V AFP - 4000k - Vida útil minima de 25.000h (l-70). Fluxo Luminoso de 2.100 Lúmens Certificação CE Garantia 02 anos Marca Intral LSE-100 ou equivalente</t>
  </si>
  <si>
    <t>1.17</t>
  </si>
  <si>
    <t>Luminária de sobrepor redonda branca - para lâmpada Led 25W/220V. Para marquise de entrada e banheiros</t>
  </si>
  <si>
    <t>1.18</t>
  </si>
  <si>
    <t>Caixa de piso SQR Rotation Dupla tipo de Nível com espaço para 04 tomadas 2P+T 20A/250V NBR 14136 (PRETA) e 04 tomadas RJ45 completa com janela prensa cabos, tampa lisa de aluminio polido e arremates de piso, parafusos reguladores, Dutotec ou similar</t>
  </si>
  <si>
    <t>1.19</t>
  </si>
  <si>
    <t>Quadro de força de Sobrepor montado em caixa de comando com dimensões minimas de 750x550x150mm, com barramento DIN de FNT, placa de montagem espaço para Disjuntor Geral, 06 DRS bipolares - com sobretampa com dobradiças Completo para 36 elementos  QD01 - Tipo Stab Atlanta ou equivalente ( Substituir Quadro do Terreo</t>
  </si>
  <si>
    <t>1.20</t>
  </si>
  <si>
    <t>Disjuntor Monopolar 4,5KA - 16A curva B</t>
  </si>
  <si>
    <t>1.21</t>
  </si>
  <si>
    <t>Disjuntor Monopolar 4,5 KA - 25A curva C</t>
  </si>
  <si>
    <t>1.22</t>
  </si>
  <si>
    <t>Disjuntor trifásico  50A  - CD01</t>
  </si>
  <si>
    <t>1.23</t>
  </si>
  <si>
    <t>Suporte para canaleta de aluminio p/três blocos com duas tomadas tipo bloco NBR 20A (PRETA) mais um bloco na cor branca</t>
  </si>
  <si>
    <t>1.24</t>
  </si>
  <si>
    <t>Suporte para canaleta de aluminio p/três blocos com duas tomadas tipo bloco NBR 20A (VERMELHA) mais um bloco na cor branca</t>
  </si>
  <si>
    <t>1.25</t>
  </si>
  <si>
    <t>Suporte para canaleta de aluminio p/três blocos com uma tomada tipo bloco NBR 20A (AZUL) mais dois blocos cegos na cor branca</t>
  </si>
  <si>
    <t>1.26</t>
  </si>
  <si>
    <t>Suporte branco para canaleta de aluminio p/três blocos sendo um bloco c/RJ45 e mais dois blocos cegos</t>
  </si>
  <si>
    <t>1.27</t>
  </si>
  <si>
    <t>Suporte branco para canaleta de aluminio p/três blocos sendo dois blocos c?RJ45 e mais um bloco cego</t>
  </si>
  <si>
    <t>1.28</t>
  </si>
  <si>
    <t>Canaleta de aluminio 73x25 Dupla c/tampa de encaixe - Branca</t>
  </si>
  <si>
    <t xml:space="preserve"> m</t>
  </si>
  <si>
    <t>1.29</t>
  </si>
  <si>
    <t>Caixa de aluminio 100x100x50mm com altura especifíca para canaleta 73x25mm</t>
  </si>
  <si>
    <t>1.30</t>
  </si>
  <si>
    <t>Eletroduto de ferro FG 25mm</t>
  </si>
  <si>
    <t>1.31</t>
  </si>
  <si>
    <t>Caixa de passagem c/tampa cega tipo condulete diam. 25mm</t>
  </si>
  <si>
    <t>1.32</t>
  </si>
  <si>
    <t>Cabo unipolar tipo flexível, livre de halogêneo, antichama, 750V, seção 2,5mm²</t>
  </si>
  <si>
    <t>1.33</t>
  </si>
  <si>
    <t>Cabo UTP cat.5 (isolamento baixa emissão de gases) LSZH</t>
  </si>
  <si>
    <t>1.34</t>
  </si>
  <si>
    <t>Patch cord azul 1,0 mts para Rck</t>
  </si>
  <si>
    <t>1.35</t>
  </si>
  <si>
    <t>Patch cord verde 1,0 mts para Rck</t>
  </si>
  <si>
    <t>1.36</t>
  </si>
  <si>
    <t>Quadro de comando de Sobrepor para Central de Alarme - com dimensões mínimas de 600x500x170mm tipo CS</t>
  </si>
  <si>
    <t>1.37</t>
  </si>
  <si>
    <t>Quadro de comado de Sobrepor para periféricos da Central de Alarme junto da automação 400x300x200mm tipo Cemar Standard CS</t>
  </si>
  <si>
    <t>1.38</t>
  </si>
  <si>
    <t>Desmontagem e descarte de refletores tipo HQI existentes</t>
  </si>
  <si>
    <t>1.39</t>
  </si>
  <si>
    <t>Retirada de Rack 10U e entrega na Bagergs em Canoas/RS em plastibolha e identificado com folha A4</t>
  </si>
  <si>
    <t>1.40</t>
  </si>
  <si>
    <t>Religação dos pontos logicos no Rack</t>
  </si>
  <si>
    <t>1.41</t>
  </si>
  <si>
    <t>Voice Pannel 30P (Ramais)</t>
  </si>
  <si>
    <t>1.42</t>
  </si>
  <si>
    <t>Capacitor trifásico 2,5VAr/380V</t>
  </si>
  <si>
    <t>7.3</t>
  </si>
  <si>
    <t>INSTALAÇÕES MECÂNICAS</t>
  </si>
  <si>
    <t>TOTAL INSTALAÇÕES MECÂNICAS</t>
  </si>
  <si>
    <t>III</t>
  </si>
  <si>
    <t>Condicionador de ar tipo split, evaporadora modelo Hi Wall, quente/frio, condensador com descarga horizontal axial, inverter, 12.000 Btu´s, com controle remoto sem fio.</t>
  </si>
  <si>
    <t>MATERIAIS E EQUIPAMENTOS</t>
  </si>
  <si>
    <t>Unidade condicionadora tipo mini split, evaporadora modelo dutado (Built in), ciclo reverso, capacidade nominal 30.000 Btu/h. Acionamento por controle remoto com fio. Fluído refrigerante isento de cloro.</t>
  </si>
  <si>
    <t>Fornecimento e Instalação de Grelha tipo dupla deflexão horizontal, dim. 625x425mm com moldura, na cor branca(Para insuflamento).</t>
  </si>
  <si>
    <t>Fornecimento e Instalação de Grelha tipo simples deflexão horizontal, dim 625x425mm com moldura, na cor branca (Para retorno)</t>
  </si>
  <si>
    <t>Suporte metálico para sustentação das condensadoras</t>
  </si>
  <si>
    <t>par</t>
  </si>
  <si>
    <t xml:space="preserve">Suporte metálico para sustentação das evaporadoras </t>
  </si>
  <si>
    <t>Cano de cobre ø1/4", esp. parede 0,79mm</t>
  </si>
  <si>
    <t>kg</t>
  </si>
  <si>
    <t>Cano de cobre ø 3/8", esp. parede 0.79mm</t>
  </si>
  <si>
    <t>Cano de cobre ø 7/8", esp. parede 0.79mm</t>
  </si>
  <si>
    <t>Isolamento Borracha Elastomérica ø1/4"</t>
  </si>
  <si>
    <t>Isolamento Borracha Elastomérica ø3/8"</t>
  </si>
  <si>
    <t>Isolamento Borracha Elastomérica ø7/8"</t>
  </si>
  <si>
    <t>Cola para isolamento das tubulações, lata 900 g</t>
  </si>
  <si>
    <t>Junta flexível atenuadora de vibrações fabricada em lona de vinil reforçada e chapa galvanizada largura 70mm.</t>
  </si>
  <si>
    <t>Duto em chapa de aço galvanizado, com manta isolante, para insuflamento, bitola n°26, com acessórios.</t>
  </si>
  <si>
    <t>Ligação da drenagem dos condicionadores aos pontos de dreno</t>
  </si>
  <si>
    <t>Carga de gás refrigerante adicional</t>
  </si>
  <si>
    <t>Interligação elétrica de comando entre unidades evaporadoras e condensadoras</t>
  </si>
  <si>
    <t>Nitrogênio para soldagem e pressurização dos sistemas para teste de vazamento</t>
  </si>
  <si>
    <t>vb</t>
  </si>
  <si>
    <t>Unidade condicionadora tipo mini split, evaporadora modelo Piso Teto, ciclo reverso, capacidade nominal 30.000 Btu/h. Acionamento por controle remoto sem fio. Fluído refrigerante isento de cloro.</t>
  </si>
  <si>
    <t>Acessórios diversos (suporte para fixação, pinos, parafusos, curvas, soldas, fita pvc).</t>
  </si>
  <si>
    <t>Testeira em fibra (modelo antigo) com complementos laterais</t>
  </si>
  <si>
    <t>Totem em fibra (modelo antigo) com poste metálico (600x20x20cm)</t>
  </si>
  <si>
    <t>Luminária externa (testeira)</t>
  </si>
  <si>
    <t>Telha em aço galvanizado trapezoidal - 250x125x6cm</t>
  </si>
  <si>
    <t>Cumeeira em aço galvanizado trapezoidal - 60x125x6cm</t>
  </si>
  <si>
    <t>Piso paviflex</t>
  </si>
  <si>
    <t>Parede de divisória e vidro com grade de alumínio</t>
  </si>
  <si>
    <t>Porta de divisória e vidro 90x210cm com grade de alumínio</t>
  </si>
  <si>
    <t>Porta de divisória 80x210cm - Retaguarda dos cash's</t>
  </si>
  <si>
    <t>Porta cartazes modelo antigo</t>
  </si>
  <si>
    <t>Placas de piso tátil de concreto - para reaproveitamento</t>
  </si>
  <si>
    <t>Piso de basalto de tear 50x50cm - para reaproveitamento</t>
  </si>
  <si>
    <t>Piso de basalto regular 50x50cm - para reaproveitamento</t>
  </si>
  <si>
    <t>Piso tátil vinílico, com limpeza dos resíduos de cola - placas de 25x25cm - para reaproveitamento</t>
  </si>
  <si>
    <t>Parede de divisória - máscara do autoatendimeto</t>
  </si>
  <si>
    <t>Parede de divisória e vidro - retaguarda</t>
  </si>
  <si>
    <t>Porta de divisória e vidro 80x210cm - Retaguarda</t>
  </si>
  <si>
    <t>Porta de divisória 80x150cm - Caixas</t>
  </si>
  <si>
    <t>Passa objetos de acrílico</t>
  </si>
  <si>
    <t>1.2.10</t>
  </si>
  <si>
    <t>1.1.13</t>
  </si>
  <si>
    <t>Esquadria de alumínio anodizado branco série 31 (instalada em parede metálica) - tipo Maxim Ar e fixa - 08 janelas de 200x125cm, 01 de 612x125cm, 01 de 300x155cm, 02 de 80x80cm e 01 de 160x120cm - medidas devem ser converidas no local</t>
  </si>
  <si>
    <t>Vidro liso transparente 6mm ( esquadria alumínio sala autoatendimento e esquadrias externas)</t>
  </si>
  <si>
    <t>3.9</t>
  </si>
  <si>
    <t>5.5</t>
  </si>
  <si>
    <t>Retirada de equipamento de ar condicionado tipo janela (limpeza, embalagem e transporte até a BAGEGRS em Canoas/RS)</t>
  </si>
  <si>
    <t>1.1.14</t>
  </si>
  <si>
    <t>Suporte metálico para ar condicionado tipo janela</t>
  </si>
  <si>
    <t>Recomposição de grade metálica interna - vãos do ar condicionado</t>
  </si>
  <si>
    <t>Grade metálica interna - reinstalação: 08 janelas de 200x125cm, 01 de 612x125cm, 01 de 300x155cm, 03 de 80x80cm e 01 de 160x120cm</t>
  </si>
  <si>
    <t>Grade metálica interna - em 08 janelas de 200x125cm, 01 de 612x125cm, 01 de 300x155cm, 03 de 80x80cm e 01 de 160x120cm</t>
  </si>
  <si>
    <t xml:space="preserve">      - esmalte (aplicado sobre paredes internas, forro e grades metálicas) - cor branco</t>
  </si>
  <si>
    <t xml:space="preserve">      - esmalte (aplicado sobre parede externa) - cor branco</t>
  </si>
  <si>
    <t>Esquadria metálica instalada em parede metálica - 08 janelas de 200x125cm, 01 de 612x125cm, 01 de 300x155cm, 03 de 80x80cm e 01 de 160x120cm</t>
  </si>
  <si>
    <t>3.10</t>
  </si>
  <si>
    <r>
      <t>5. CONDIÇÕES DE PAGAMENTO:</t>
    </r>
    <r>
      <rPr>
        <sz val="10"/>
        <rFont val="Calibri"/>
        <family val="2"/>
      </rPr>
      <t xml:space="preserve"> Conforme serviço medido, após fiscalização e aceite, será efetuado o pagamento à contratada, no 4º dia útil do mês subsequente à entrega da nota fiscal/fatura correspondente.</t>
    </r>
  </si>
  <si>
    <r>
      <t>3. PRAZO DE EXECUÇÃO/ENTREGA: 6</t>
    </r>
    <r>
      <rPr>
        <sz val="10"/>
        <rFont val="Calibri"/>
        <family val="2"/>
      </rPr>
      <t>0 dias</t>
    </r>
  </si>
  <si>
    <t>3.8.1</t>
  </si>
  <si>
    <t>3.8.2</t>
  </si>
  <si>
    <t>3.8.3</t>
  </si>
  <si>
    <t>3.8.4</t>
  </si>
  <si>
    <t>3.8.5</t>
  </si>
  <si>
    <t>3.8.6</t>
  </si>
  <si>
    <t>3.11</t>
  </si>
  <si>
    <t>Divisor de Sigilo e Ambientes</t>
  </si>
  <si>
    <t>Fornecimento e instalação de armario em MDF 18mm acabamento melamínico cor Laca Branca. (P=35cm x H=190cm x L=110 cm) fixado ao chão c/ cantoneiras de
aluminio (CT-026) parafusos de inox conforme projeto.</t>
  </si>
  <si>
    <t>Tubo em aço inox, altura do mobiliário até o forro, com estrutura de sustenção fixada na laje superior, Ø 3"</t>
  </si>
  <si>
    <t>Esquadria em aluminio l.30 (30001) Estruturada em tubos de aluminio (TG- 018) Fechamento nas extremidades em 45 graus e intervalos de topo conforme projeto
para divisor de ambientes.</t>
  </si>
  <si>
    <t>Vidro incolor 6mm</t>
  </si>
  <si>
    <t>Película listrada 12mm brancox6mm vazado conforme detalhamento, para divisor ambientes.</t>
  </si>
  <si>
    <t>Película jateada conforme detalhamento, para divisor ambientes.</t>
  </si>
</sst>
</file>

<file path=xl/styles.xml><?xml version="1.0" encoding="utf-8"?>
<styleSheet xmlns="http://schemas.openxmlformats.org/spreadsheetml/2006/main">
  <numFmts count="6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quot;Cr$&quot;#,##0_);\(&quot;Cr$&quot;#,##0\)"/>
    <numFmt numFmtId="191" formatCode="&quot;Cr$&quot;#,##0_);[Red]\(&quot;Cr$&quot;#,##0\)"/>
    <numFmt numFmtId="192" formatCode="&quot;Cr$&quot;#,##0.00_);\(&quot;Cr$&quot;#,##0.00\)"/>
    <numFmt numFmtId="193" formatCode="&quot;Cr$&quot;#,##0.00_);[Red]\(&quot;Cr$&quot;#,##0.00\)"/>
    <numFmt numFmtId="194" formatCode="_(&quot;Cr$&quot;* #,##0_);_(&quot;Cr$&quot;* \(#,##0\);_(&quot;Cr$&quot;* &quot;-&quot;_);_(@_)"/>
    <numFmt numFmtId="195" formatCode="_(&quot;Cr$&quot;* #,##0.00_);_(&quot;Cr$&quot;* \(#,##0.00\);_(&quot;Cr$&quot;* &quot;-&quot;??_);_(@_)"/>
    <numFmt numFmtId="196" formatCode="00"/>
    <numFmt numFmtId="197" formatCode="#,##0.00;[Red]#,##0.00"/>
    <numFmt numFmtId="198" formatCode="[$-409]dddd\,\ mmmm\ dd\,\ yyyy"/>
    <numFmt numFmtId="199" formatCode="[$-409]h:mm:ss\ AM/PM"/>
    <numFmt numFmtId="200" formatCode="0.00;[Red]0.00"/>
    <numFmt numFmtId="201" formatCode="[$-416]dddd\,\ d&quot; de &quot;mmmm&quot; de &quot;yyyy"/>
    <numFmt numFmtId="202" formatCode="0.000"/>
    <numFmt numFmtId="203" formatCode="0.0000"/>
    <numFmt numFmtId="204" formatCode="0.0"/>
    <numFmt numFmtId="205" formatCode="#,##0.0"/>
    <numFmt numFmtId="206" formatCode="0.00_);[Red]\(0.00\)"/>
    <numFmt numFmtId="207" formatCode="#,##0.000"/>
    <numFmt numFmtId="208" formatCode="&quot;R$&quot;\ #,##0.00"/>
    <numFmt numFmtId="209" formatCode="&quot;Sim&quot;;&quot;Sim&quot;;&quot;Não&quot;"/>
    <numFmt numFmtId="210" formatCode="&quot;Verdadeiro&quot;;&quot;Verdadeiro&quot;;&quot;Falso&quot;"/>
    <numFmt numFmtId="211" formatCode="&quot;Ativado&quot;;&quot;Ativado&quot;;&quot;Desativado&quot;"/>
    <numFmt numFmtId="212" formatCode="[$€-2]\ #,##0.00_);[Red]\([$€-2]\ #,##0.00\)"/>
    <numFmt numFmtId="213" formatCode="#,##0.0000"/>
    <numFmt numFmtId="214" formatCode="#,##0.00000"/>
    <numFmt numFmtId="215" formatCode="#,##0.000000"/>
    <numFmt numFmtId="216" formatCode="#,##0.0000000"/>
    <numFmt numFmtId="217" formatCode="00000"/>
    <numFmt numFmtId="218" formatCode="&quot;R$&quot;#,##0.0000_);[Red]\(&quot;R$&quot;#,##0.0000\)"/>
    <numFmt numFmtId="219" formatCode="#,##0.00_ ;[Red]\-#,##0.00\ "/>
  </numFmts>
  <fonts count="48">
    <font>
      <sz val="10"/>
      <name val="MS Sans Serif"/>
      <family val="0"/>
    </font>
    <font>
      <b/>
      <sz val="10"/>
      <name val="MS Sans Serif"/>
      <family val="0"/>
    </font>
    <font>
      <i/>
      <sz val="10"/>
      <name val="MS Sans Serif"/>
      <family val="2"/>
    </font>
    <font>
      <b/>
      <i/>
      <sz val="10"/>
      <name val="MS Sans Serif"/>
      <family val="0"/>
    </font>
    <font>
      <sz val="10"/>
      <name val="Arial"/>
      <family val="2"/>
    </font>
    <font>
      <sz val="10"/>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MS Sans Serif"/>
      <family val="0"/>
    </font>
    <font>
      <u val="single"/>
      <sz val="10"/>
      <color indexed="20"/>
      <name val="MS Sans Serif"/>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Calibri"/>
      <family val="2"/>
    </font>
    <font>
      <b/>
      <sz val="8"/>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MS Sans Serif"/>
      <family val="0"/>
    </font>
    <font>
      <u val="single"/>
      <sz val="10"/>
      <color theme="11"/>
      <name val="MS Sans Serif"/>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34997999668121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hair"/>
      <right style="hair"/>
      <top style="hair"/>
      <bottom style="hair"/>
    </border>
    <border>
      <left>
        <color indexed="63"/>
      </left>
      <right style="medium"/>
      <top>
        <color indexed="63"/>
      </top>
      <bottom>
        <color indexed="63"/>
      </bottom>
    </border>
    <border>
      <left style="hair"/>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hair"/>
      <top style="thin"/>
      <bottom style="hair"/>
    </border>
    <border>
      <left style="hair"/>
      <right style="hair"/>
      <top style="thin"/>
      <bottom style="hair"/>
    </border>
    <border>
      <left style="medium"/>
      <right style="hair"/>
      <top style="hair"/>
      <bottom style="hair"/>
    </border>
    <border>
      <left style="hair"/>
      <right style="thin"/>
      <top style="hair"/>
      <bottom style="hair"/>
    </border>
    <border>
      <left style="hair"/>
      <right style="medium"/>
      <top style="hair"/>
      <bottom style="hair"/>
    </border>
    <border>
      <left>
        <color indexed="63"/>
      </left>
      <right style="hair"/>
      <top style="hair"/>
      <bottom style="hair"/>
    </border>
    <border>
      <left style="medium"/>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medium"/>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style="medium"/>
      <top style="hair"/>
      <bottom>
        <color indexed="63"/>
      </bottom>
    </border>
    <border>
      <left style="medium"/>
      <right style="hair"/>
      <top style="thin"/>
      <bottom style="medium"/>
    </border>
    <border>
      <left style="hair"/>
      <right style="hair"/>
      <top style="thin"/>
      <bottom style="medium"/>
    </border>
    <border>
      <left style="hair"/>
      <right>
        <color indexed="63"/>
      </right>
      <top style="thin"/>
      <bottom style="medium"/>
    </border>
    <border>
      <left style="thin"/>
      <right style="hair"/>
      <top style="thin"/>
      <bottom style="medium"/>
    </border>
    <border>
      <left style="hair"/>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style="hair"/>
      <top style="thin"/>
      <bottom style="thin"/>
    </border>
    <border>
      <left style="hair"/>
      <right style="hair"/>
      <top style="thin"/>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medium"/>
      <top style="thin"/>
      <bottom>
        <color indexed="63"/>
      </bottom>
    </border>
    <border>
      <left style="hair"/>
      <right style="medium"/>
      <top>
        <color indexed="63"/>
      </top>
      <bottom style="thin"/>
    </border>
    <border>
      <left style="medium"/>
      <right>
        <color indexed="63"/>
      </right>
      <top style="thin"/>
      <bottom style="thin"/>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hair"/>
      <right>
        <color indexed="63"/>
      </right>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44" fontId="29"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0" fillId="0" borderId="0">
      <alignment vertical="center"/>
      <protection/>
    </xf>
    <xf numFmtId="0" fontId="4" fillId="0" borderId="0">
      <alignment/>
      <protection/>
    </xf>
    <xf numFmtId="0" fontId="29"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3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0" fontId="0" fillId="0" borderId="0" applyFont="0" applyFill="0" applyBorder="0" applyAlignment="0" applyProtection="0"/>
    <xf numFmtId="40" fontId="0" fillId="0" borderId="0" applyFill="0" applyBorder="0" applyAlignment="0" applyProtection="0"/>
    <xf numFmtId="43" fontId="29" fillId="0" borderId="0" applyFont="0" applyFill="0" applyBorder="0" applyAlignment="0" applyProtection="0"/>
    <xf numFmtId="43" fontId="29" fillId="0" borderId="0" applyFont="0" applyFill="0" applyBorder="0" applyAlignment="0" applyProtection="0"/>
  </cellStyleXfs>
  <cellXfs count="158">
    <xf numFmtId="0" fontId="0" fillId="0" borderId="0" xfId="0" applyAlignment="1">
      <alignment/>
    </xf>
    <xf numFmtId="0" fontId="6" fillId="33" borderId="10" xfId="0" applyNumberFormat="1" applyFont="1" applyFill="1" applyBorder="1" applyAlignment="1" applyProtection="1">
      <alignment horizontal="left" vertical="center" wrapText="1"/>
      <protection hidden="1"/>
    </xf>
    <xf numFmtId="1" fontId="6" fillId="33" borderId="10" xfId="0" applyNumberFormat="1" applyFont="1" applyFill="1" applyBorder="1" applyAlignment="1" applyProtection="1">
      <alignment horizontal="left" vertical="center" wrapText="1"/>
      <protection hidden="1"/>
    </xf>
    <xf numFmtId="4" fontId="5" fillId="33" borderId="11" xfId="0" applyNumberFormat="1" applyFont="1" applyFill="1" applyBorder="1" applyAlignment="1" applyProtection="1">
      <alignment horizontal="center" vertical="center" wrapText="1"/>
      <protection hidden="1"/>
    </xf>
    <xf numFmtId="0" fontId="6" fillId="33" borderId="12" xfId="0" applyFont="1" applyFill="1" applyBorder="1" applyAlignment="1" applyProtection="1">
      <alignment vertical="center" wrapText="1"/>
      <protection hidden="1"/>
    </xf>
    <xf numFmtId="0" fontId="6" fillId="33" borderId="13" xfId="0" applyFont="1" applyFill="1" applyBorder="1" applyAlignment="1" applyProtection="1">
      <alignment vertical="center" wrapText="1"/>
      <protection hidden="1"/>
    </xf>
    <xf numFmtId="0" fontId="6" fillId="33" borderId="14" xfId="0" applyFont="1" applyFill="1" applyBorder="1" applyAlignment="1" applyProtection="1">
      <alignment vertical="center" wrapText="1"/>
      <protection hidden="1"/>
    </xf>
    <xf numFmtId="2" fontId="5" fillId="34" borderId="15" xfId="0" applyNumberFormat="1" applyFont="1" applyFill="1" applyBorder="1" applyAlignment="1" applyProtection="1">
      <alignment horizontal="center" vertical="center"/>
      <protection hidden="1"/>
    </xf>
    <xf numFmtId="2" fontId="5" fillId="34" borderId="15" xfId="0" applyNumberFormat="1" applyFont="1" applyFill="1" applyBorder="1" applyAlignment="1" applyProtection="1">
      <alignment horizontal="right" vertical="center"/>
      <protection hidden="1"/>
    </xf>
    <xf numFmtId="2" fontId="5" fillId="34" borderId="15" xfId="0" applyNumberFormat="1" applyFont="1" applyFill="1" applyBorder="1" applyAlignment="1" applyProtection="1">
      <alignment horizontal="right" vertical="center"/>
      <protection locked="0"/>
    </xf>
    <xf numFmtId="0" fontId="5" fillId="0" borderId="0" xfId="0" applyFont="1" applyAlignment="1" applyProtection="1">
      <alignment vertical="center" wrapText="1"/>
      <protection hidden="1"/>
    </xf>
    <xf numFmtId="0" fontId="5" fillId="0" borderId="0" xfId="0" applyFont="1" applyBorder="1" applyAlignment="1" applyProtection="1">
      <alignment wrapText="1"/>
      <protection hidden="1"/>
    </xf>
    <xf numFmtId="0" fontId="5" fillId="0" borderId="16" xfId="0" applyFont="1" applyBorder="1" applyAlignment="1" applyProtection="1">
      <alignment wrapText="1"/>
      <protection hidden="1"/>
    </xf>
    <xf numFmtId="0" fontId="5" fillId="0" borderId="0" xfId="0" applyFont="1" applyAlignment="1" applyProtection="1">
      <alignment wrapText="1"/>
      <protection hidden="1"/>
    </xf>
    <xf numFmtId="9" fontId="6" fillId="0" borderId="17" xfId="0" applyNumberFormat="1" applyFont="1" applyBorder="1" applyAlignment="1" applyProtection="1">
      <alignment horizontal="center" vertical="center" wrapText="1"/>
      <protection hidden="1"/>
    </xf>
    <xf numFmtId="4" fontId="5" fillId="0" borderId="0" xfId="0" applyNumberFormat="1" applyFont="1" applyFill="1" applyBorder="1" applyAlignment="1" applyProtection="1">
      <alignment horizontal="right" wrapText="1"/>
      <protection hidden="1"/>
    </xf>
    <xf numFmtId="0" fontId="6" fillId="0" borderId="16" xfId="0" applyFont="1" applyBorder="1" applyAlignment="1" applyProtection="1">
      <alignment horizontal="center" vertical="center" wrapText="1"/>
      <protection hidden="1"/>
    </xf>
    <xf numFmtId="0" fontId="6" fillId="0" borderId="18" xfId="0" applyFont="1" applyFill="1" applyBorder="1" applyAlignment="1" applyProtection="1">
      <alignment horizontal="left" vertical="center" wrapText="1"/>
      <protection hidden="1"/>
    </xf>
    <xf numFmtId="0" fontId="6" fillId="0" borderId="19" xfId="0" applyFont="1" applyFill="1" applyBorder="1" applyAlignment="1" applyProtection="1">
      <alignment horizontal="left" vertical="center" wrapText="1"/>
      <protection hidden="1"/>
    </xf>
    <xf numFmtId="0" fontId="26" fillId="0" borderId="0" xfId="0" applyFont="1" applyFill="1" applyBorder="1" applyAlignment="1" applyProtection="1">
      <alignment vertical="center" wrapText="1"/>
      <protection hidden="1"/>
    </xf>
    <xf numFmtId="0" fontId="5" fillId="0" borderId="0" xfId="0" applyFont="1" applyFill="1" applyBorder="1" applyAlignment="1" applyProtection="1">
      <alignment wrapText="1"/>
      <protection hidden="1"/>
    </xf>
    <xf numFmtId="0" fontId="6" fillId="35" borderId="12" xfId="0" applyFont="1" applyFill="1" applyBorder="1" applyAlignment="1" applyProtection="1">
      <alignment vertical="center" wrapText="1"/>
      <protection hidden="1"/>
    </xf>
    <xf numFmtId="0" fontId="26" fillId="0" borderId="0" xfId="0" applyFont="1" applyFill="1" applyBorder="1" applyAlignment="1" applyProtection="1">
      <alignment horizontal="left" vertical="center" wrapText="1"/>
      <protection hidden="1"/>
    </xf>
    <xf numFmtId="0" fontId="6" fillId="35" borderId="13" xfId="0" applyFont="1" applyFill="1" applyBorder="1" applyAlignment="1" applyProtection="1">
      <alignment horizontal="left" vertical="center" wrapText="1"/>
      <protection hidden="1"/>
    </xf>
    <xf numFmtId="4" fontId="6" fillId="35" borderId="20" xfId="0" applyNumberFormat="1" applyFont="1" applyFill="1" applyBorder="1" applyAlignment="1" applyProtection="1">
      <alignment horizontal="center" vertical="center" wrapText="1"/>
      <protection hidden="1"/>
    </xf>
    <xf numFmtId="196" fontId="6" fillId="34" borderId="11" xfId="0" applyNumberFormat="1" applyFont="1" applyFill="1" applyBorder="1" applyAlignment="1" applyProtection="1">
      <alignment horizontal="center" vertical="center" wrapText="1"/>
      <protection hidden="1"/>
    </xf>
    <xf numFmtId="1" fontId="6" fillId="34" borderId="10" xfId="0" applyNumberFormat="1" applyFont="1" applyFill="1" applyBorder="1" applyAlignment="1" applyProtection="1">
      <alignment horizontal="center" vertical="center" wrapText="1"/>
      <protection hidden="1"/>
    </xf>
    <xf numFmtId="196" fontId="6" fillId="36" borderId="21" xfId="0" applyNumberFormat="1" applyFont="1" applyFill="1" applyBorder="1" applyAlignment="1" applyProtection="1">
      <alignment horizontal="center" vertical="center" wrapText="1"/>
      <protection hidden="1"/>
    </xf>
    <xf numFmtId="1" fontId="6" fillId="36" borderId="22" xfId="0" applyNumberFormat="1" applyFont="1" applyFill="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15" xfId="0" applyNumberFormat="1" applyFont="1" applyBorder="1" applyAlignment="1" applyProtection="1">
      <alignment horizontal="center" vertical="center"/>
      <protection hidden="1"/>
    </xf>
    <xf numFmtId="0" fontId="5" fillId="0" borderId="15" xfId="0" applyFont="1" applyBorder="1" applyAlignment="1" applyProtection="1">
      <alignment horizontal="left" vertical="center" wrapText="1"/>
      <protection hidden="1"/>
    </xf>
    <xf numFmtId="2" fontId="5" fillId="0" borderId="15" xfId="0" applyNumberFormat="1" applyFont="1" applyBorder="1" applyAlignment="1" applyProtection="1">
      <alignment horizontal="center" vertical="center"/>
      <protection hidden="1"/>
    </xf>
    <xf numFmtId="0" fontId="5" fillId="0" borderId="15" xfId="0" applyFont="1" applyFill="1" applyBorder="1" applyAlignment="1" applyProtection="1">
      <alignment horizontal="center" vertical="center"/>
      <protection hidden="1"/>
    </xf>
    <xf numFmtId="2" fontId="5" fillId="0" borderId="15" xfId="0" applyNumberFormat="1" applyFont="1" applyFill="1" applyBorder="1" applyAlignment="1" applyProtection="1">
      <alignment horizontal="right" vertical="center"/>
      <protection hidden="1"/>
    </xf>
    <xf numFmtId="40" fontId="5" fillId="0" borderId="24" xfId="0" applyNumberFormat="1" applyFont="1" applyBorder="1" applyAlignment="1" applyProtection="1">
      <alignment horizontal="right" vertical="center"/>
      <protection hidden="1"/>
    </xf>
    <xf numFmtId="4" fontId="5" fillId="0" borderId="15" xfId="0" applyNumberFormat="1" applyFont="1" applyFill="1" applyBorder="1" applyAlignment="1" applyProtection="1">
      <alignment horizontal="right" vertical="center" wrapText="1"/>
      <protection hidden="1"/>
    </xf>
    <xf numFmtId="40" fontId="5" fillId="0" borderId="25" xfId="0" applyNumberFormat="1" applyFont="1" applyBorder="1" applyAlignment="1" applyProtection="1">
      <alignment horizontal="right" vertical="center"/>
      <protection hidden="1"/>
    </xf>
    <xf numFmtId="0" fontId="5" fillId="0" borderId="0" xfId="0" applyFont="1" applyAlignment="1" applyProtection="1">
      <alignment/>
      <protection hidden="1"/>
    </xf>
    <xf numFmtId="4" fontId="5" fillId="0" borderId="0" xfId="0" applyNumberFormat="1" applyFont="1" applyAlignment="1" applyProtection="1">
      <alignment vertical="center" wrapText="1"/>
      <protection hidden="1"/>
    </xf>
    <xf numFmtId="196" fontId="5" fillId="0" borderId="23" xfId="0" applyNumberFormat="1" applyFont="1" applyBorder="1" applyAlignment="1" applyProtection="1">
      <alignment horizontal="center" vertical="center"/>
      <protection hidden="1"/>
    </xf>
    <xf numFmtId="0" fontId="5" fillId="0" borderId="0" xfId="0" applyFont="1" applyFill="1" applyAlignment="1" applyProtection="1">
      <alignment/>
      <protection hidden="1"/>
    </xf>
    <xf numFmtId="17" fontId="5" fillId="0" borderId="0" xfId="0" applyNumberFormat="1" applyFont="1" applyFill="1" applyAlignment="1" applyProtection="1">
      <alignment/>
      <protection hidden="1"/>
    </xf>
    <xf numFmtId="4" fontId="5" fillId="0" borderId="0" xfId="0" applyNumberFormat="1" applyFont="1" applyFill="1" applyAlignment="1" applyProtection="1">
      <alignment/>
      <protection hidden="1"/>
    </xf>
    <xf numFmtId="4" fontId="5" fillId="0" borderId="0" xfId="0" applyNumberFormat="1" applyFont="1" applyAlignment="1" applyProtection="1">
      <alignment/>
      <protection hidden="1"/>
    </xf>
    <xf numFmtId="4" fontId="5" fillId="0" borderId="26" xfId="0" applyNumberFormat="1" applyFont="1" applyFill="1" applyBorder="1" applyAlignment="1" applyProtection="1">
      <alignment horizontal="right" vertical="center" wrapText="1"/>
      <protection hidden="1"/>
    </xf>
    <xf numFmtId="0" fontId="5" fillId="0" borderId="0" xfId="0" applyFont="1" applyAlignment="1" applyProtection="1">
      <alignment vertical="center"/>
      <protection hidden="1"/>
    </xf>
    <xf numFmtId="16" fontId="5" fillId="0" borderId="0" xfId="0" applyNumberFormat="1" applyFont="1" applyAlignment="1" applyProtection="1">
      <alignment/>
      <protection hidden="1"/>
    </xf>
    <xf numFmtId="1" fontId="5" fillId="0" borderId="15" xfId="0" applyNumberFormat="1" applyFont="1" applyBorder="1" applyAlignment="1" applyProtection="1">
      <alignment horizontal="center" vertical="center"/>
      <protection hidden="1"/>
    </xf>
    <xf numFmtId="196" fontId="5" fillId="0" borderId="23" xfId="0" applyNumberFormat="1"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40" fontId="5" fillId="0" borderId="0" xfId="0" applyNumberFormat="1" applyFont="1" applyBorder="1" applyAlignment="1" applyProtection="1">
      <alignment horizontal="right" vertical="center"/>
      <protection hidden="1"/>
    </xf>
    <xf numFmtId="40" fontId="5" fillId="0" borderId="0" xfId="0" applyNumberFormat="1" applyFont="1" applyBorder="1" applyAlignment="1" applyProtection="1">
      <alignment vertical="center" wrapText="1"/>
      <protection hidden="1"/>
    </xf>
    <xf numFmtId="219" fontId="5" fillId="0" borderId="0" xfId="0" applyNumberFormat="1" applyFont="1" applyBorder="1" applyAlignment="1" applyProtection="1">
      <alignment vertical="center" wrapText="1"/>
      <protection hidden="1"/>
    </xf>
    <xf numFmtId="0" fontId="5" fillId="0" borderId="23" xfId="0" applyFont="1" applyFill="1" applyBorder="1" applyAlignment="1" applyProtection="1">
      <alignment horizontal="center" vertical="center" wrapText="1"/>
      <protection hidden="1"/>
    </xf>
    <xf numFmtId="0" fontId="6" fillId="36" borderId="27" xfId="0" applyFont="1" applyFill="1" applyBorder="1" applyAlignment="1" applyProtection="1">
      <alignment horizontal="center" vertical="center" wrapText="1"/>
      <protection hidden="1"/>
    </xf>
    <xf numFmtId="1" fontId="5" fillId="36" borderId="28" xfId="0" applyNumberFormat="1" applyFont="1" applyFill="1" applyBorder="1" applyAlignment="1" applyProtection="1">
      <alignment horizontal="center" vertical="center" wrapText="1"/>
      <protection hidden="1"/>
    </xf>
    <xf numFmtId="4" fontId="6" fillId="36" borderId="28" xfId="0" applyNumberFormat="1" applyFont="1" applyFill="1" applyBorder="1" applyAlignment="1" applyProtection="1">
      <alignment vertical="center" wrapText="1"/>
      <protection hidden="1"/>
    </xf>
    <xf numFmtId="2" fontId="5" fillId="36" borderId="28" xfId="0" applyNumberFormat="1" applyFont="1" applyFill="1" applyBorder="1" applyAlignment="1" applyProtection="1">
      <alignment horizontal="center" vertical="center" wrapText="1"/>
      <protection hidden="1"/>
    </xf>
    <xf numFmtId="4" fontId="5" fillId="36" borderId="28" xfId="0" applyNumberFormat="1" applyFont="1" applyFill="1" applyBorder="1" applyAlignment="1" applyProtection="1">
      <alignment horizontal="center" vertical="center" wrapText="1"/>
      <protection hidden="1"/>
    </xf>
    <xf numFmtId="4" fontId="6" fillId="36" borderId="28" xfId="0" applyNumberFormat="1" applyFont="1" applyFill="1" applyBorder="1" applyAlignment="1" applyProtection="1">
      <alignment horizontal="right" vertical="center" wrapText="1"/>
      <protection hidden="1"/>
    </xf>
    <xf numFmtId="4" fontId="6" fillId="36" borderId="29" xfId="68" applyNumberFormat="1" applyFont="1" applyFill="1" applyBorder="1" applyAlignment="1" applyProtection="1">
      <alignment horizontal="right" vertical="center" wrapText="1"/>
      <protection hidden="1"/>
    </xf>
    <xf numFmtId="4" fontId="6" fillId="36" borderId="30" xfId="68" applyNumberFormat="1" applyFont="1" applyFill="1" applyBorder="1" applyAlignment="1" applyProtection="1">
      <alignment horizontal="right" vertical="center" wrapText="1"/>
      <protection hidden="1"/>
    </xf>
    <xf numFmtId="0" fontId="5" fillId="0" borderId="31" xfId="0" applyFont="1" applyBorder="1" applyAlignment="1" applyProtection="1">
      <alignment horizontal="center" vertical="center" wrapText="1"/>
      <protection hidden="1"/>
    </xf>
    <xf numFmtId="0" fontId="6" fillId="0" borderId="32" xfId="0" applyNumberFormat="1" applyFont="1" applyBorder="1" applyAlignment="1" applyProtection="1">
      <alignment horizontal="center" vertical="center"/>
      <protection hidden="1"/>
    </xf>
    <xf numFmtId="0" fontId="6" fillId="0" borderId="32" xfId="0" applyFont="1" applyBorder="1" applyAlignment="1" applyProtection="1">
      <alignment horizontal="left" vertical="center" wrapText="1"/>
      <protection hidden="1"/>
    </xf>
    <xf numFmtId="2" fontId="5" fillId="0" borderId="32" xfId="0" applyNumberFormat="1" applyFont="1" applyBorder="1" applyAlignment="1" applyProtection="1">
      <alignment horizontal="center" vertical="center"/>
      <protection hidden="1"/>
    </xf>
    <xf numFmtId="0" fontId="5" fillId="0" borderId="32" xfId="0" applyFont="1" applyFill="1" applyBorder="1" applyAlignment="1" applyProtection="1">
      <alignment horizontal="center" vertical="center"/>
      <protection hidden="1"/>
    </xf>
    <xf numFmtId="2" fontId="5" fillId="0" borderId="32" xfId="0" applyNumberFormat="1" applyFont="1" applyFill="1" applyBorder="1" applyAlignment="1" applyProtection="1">
      <alignment horizontal="right" vertical="center"/>
      <protection hidden="1"/>
    </xf>
    <xf numFmtId="40" fontId="5" fillId="0" borderId="33" xfId="0" applyNumberFormat="1" applyFont="1" applyBorder="1" applyAlignment="1" applyProtection="1">
      <alignment horizontal="right" vertical="center"/>
      <protection hidden="1"/>
    </xf>
    <xf numFmtId="4" fontId="5" fillId="0" borderId="34" xfId="0" applyNumberFormat="1" applyFont="1" applyFill="1" applyBorder="1" applyAlignment="1" applyProtection="1">
      <alignment horizontal="right" vertical="center" wrapText="1"/>
      <protection hidden="1"/>
    </xf>
    <xf numFmtId="4" fontId="5" fillId="0" borderId="32" xfId="0" applyNumberFormat="1" applyFont="1" applyFill="1" applyBorder="1" applyAlignment="1" applyProtection="1">
      <alignment horizontal="right" vertical="center" wrapText="1"/>
      <protection hidden="1"/>
    </xf>
    <xf numFmtId="40" fontId="5" fillId="0" borderId="35" xfId="0" applyNumberFormat="1" applyFont="1" applyBorder="1" applyAlignment="1" applyProtection="1">
      <alignment horizontal="right" vertical="center"/>
      <protection hidden="1"/>
    </xf>
    <xf numFmtId="0" fontId="5" fillId="34" borderId="31" xfId="0" applyFont="1" applyFill="1" applyBorder="1" applyAlignment="1" applyProtection="1">
      <alignment horizontal="center" vertical="center" wrapText="1"/>
      <protection hidden="1"/>
    </xf>
    <xf numFmtId="0" fontId="5" fillId="34" borderId="32" xfId="0" applyNumberFormat="1" applyFont="1" applyFill="1" applyBorder="1" applyAlignment="1" applyProtection="1">
      <alignment horizontal="center" vertical="center"/>
      <protection hidden="1"/>
    </xf>
    <xf numFmtId="0" fontId="5" fillId="34" borderId="15" xfId="0" applyFont="1" applyFill="1" applyBorder="1" applyAlignment="1" applyProtection="1">
      <alignment horizontal="justify" vertical="top" wrapText="1"/>
      <protection hidden="1"/>
    </xf>
    <xf numFmtId="40" fontId="5" fillId="34" borderId="24" xfId="0" applyNumberFormat="1" applyFont="1" applyFill="1" applyBorder="1" applyAlignment="1" applyProtection="1">
      <alignment horizontal="right" vertical="center"/>
      <protection hidden="1"/>
    </xf>
    <xf numFmtId="40" fontId="5" fillId="34" borderId="25" xfId="0" applyNumberFormat="1" applyFont="1" applyFill="1" applyBorder="1" applyAlignment="1" applyProtection="1">
      <alignment horizontal="right" vertical="center"/>
      <protection hidden="1"/>
    </xf>
    <xf numFmtId="0" fontId="5" fillId="34" borderId="32" xfId="0" applyFont="1" applyFill="1" applyBorder="1" applyAlignment="1" applyProtection="1">
      <alignment horizontal="left" vertical="center" wrapText="1"/>
      <protection hidden="1"/>
    </xf>
    <xf numFmtId="0" fontId="5" fillId="34" borderId="15" xfId="0" applyFont="1" applyFill="1" applyBorder="1" applyAlignment="1" applyProtection="1">
      <alignment horizontal="left" vertical="top" wrapText="1"/>
      <protection hidden="1"/>
    </xf>
    <xf numFmtId="0" fontId="5" fillId="33" borderId="31" xfId="0" applyFont="1" applyFill="1" applyBorder="1" applyAlignment="1" applyProtection="1">
      <alignment horizontal="center" vertical="center" wrapText="1"/>
      <protection hidden="1"/>
    </xf>
    <xf numFmtId="0" fontId="6" fillId="33" borderId="32" xfId="0" applyNumberFormat="1" applyFont="1" applyFill="1" applyBorder="1" applyAlignment="1" applyProtection="1">
      <alignment horizontal="left" vertical="center"/>
      <protection hidden="1"/>
    </xf>
    <xf numFmtId="0" fontId="6" fillId="33" borderId="32" xfId="0" applyFont="1" applyFill="1" applyBorder="1" applyAlignment="1" applyProtection="1">
      <alignment horizontal="left" vertical="center" wrapText="1"/>
      <protection hidden="1"/>
    </xf>
    <xf numFmtId="2" fontId="5" fillId="33" borderId="32" xfId="0" applyNumberFormat="1" applyFont="1" applyFill="1" applyBorder="1" applyAlignment="1" applyProtection="1">
      <alignment horizontal="center" vertical="center"/>
      <protection hidden="1"/>
    </xf>
    <xf numFmtId="0" fontId="5" fillId="33" borderId="32" xfId="0" applyFont="1" applyFill="1" applyBorder="1" applyAlignment="1" applyProtection="1">
      <alignment horizontal="center" vertical="center"/>
      <protection hidden="1"/>
    </xf>
    <xf numFmtId="2" fontId="5" fillId="33" borderId="32" xfId="0" applyNumberFormat="1" applyFont="1" applyFill="1" applyBorder="1" applyAlignment="1" applyProtection="1">
      <alignment horizontal="right" vertical="center"/>
      <protection hidden="1"/>
    </xf>
    <xf numFmtId="40" fontId="5" fillId="33" borderId="33" xfId="0" applyNumberFormat="1" applyFont="1" applyFill="1" applyBorder="1" applyAlignment="1" applyProtection="1">
      <alignment horizontal="right" vertical="center"/>
      <protection hidden="1"/>
    </xf>
    <xf numFmtId="4" fontId="5" fillId="33" borderId="34" xfId="0" applyNumberFormat="1" applyFont="1" applyFill="1" applyBorder="1" applyAlignment="1" applyProtection="1">
      <alignment horizontal="right" vertical="center" wrapText="1"/>
      <protection hidden="1"/>
    </xf>
    <xf numFmtId="4" fontId="5" fillId="33" borderId="32" xfId="0" applyNumberFormat="1" applyFont="1" applyFill="1" applyBorder="1" applyAlignment="1" applyProtection="1">
      <alignment horizontal="right" vertical="center" wrapText="1"/>
      <protection hidden="1"/>
    </xf>
    <xf numFmtId="40" fontId="5" fillId="33" borderId="35" xfId="0" applyNumberFormat="1" applyFont="1" applyFill="1" applyBorder="1" applyAlignment="1" applyProtection="1">
      <alignment horizontal="right" vertical="center"/>
      <protection hidden="1"/>
    </xf>
    <xf numFmtId="0" fontId="5" fillId="0" borderId="32" xfId="0" applyNumberFormat="1" applyFont="1" applyBorder="1" applyAlignment="1" applyProtection="1">
      <alignment horizontal="center" vertical="center"/>
      <protection hidden="1"/>
    </xf>
    <xf numFmtId="0" fontId="5" fillId="0" borderId="32" xfId="0" applyFont="1" applyBorder="1" applyAlignment="1" applyProtection="1">
      <alignment horizontal="left" vertical="center" wrapText="1"/>
      <protection hidden="1"/>
    </xf>
    <xf numFmtId="0" fontId="5" fillId="0" borderId="0" xfId="0" applyFont="1" applyFill="1" applyAlignment="1" applyProtection="1">
      <alignment horizontal="center" vertical="center" wrapText="1"/>
      <protection hidden="1"/>
    </xf>
    <xf numFmtId="0" fontId="5" fillId="0" borderId="0" xfId="0" applyFont="1" applyFill="1" applyAlignment="1" applyProtection="1">
      <alignment wrapText="1"/>
      <protection hidden="1"/>
    </xf>
    <xf numFmtId="2" fontId="5" fillId="0" borderId="0" xfId="0" applyNumberFormat="1"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 fontId="5" fillId="0" borderId="0" xfId="0" applyNumberFormat="1" applyFont="1" applyFill="1" applyAlignment="1" applyProtection="1">
      <alignment horizontal="right" wrapText="1"/>
      <protection hidden="1"/>
    </xf>
    <xf numFmtId="4" fontId="5" fillId="0" borderId="15" xfId="0" applyNumberFormat="1" applyFont="1" applyFill="1" applyBorder="1" applyAlignment="1" applyProtection="1">
      <alignment horizontal="right" vertical="center" wrapText="1"/>
      <protection locked="0"/>
    </xf>
    <xf numFmtId="4" fontId="5" fillId="0" borderId="26" xfId="0" applyNumberFormat="1" applyFont="1" applyFill="1" applyBorder="1" applyAlignment="1" applyProtection="1">
      <alignment horizontal="right" vertical="center" wrapText="1"/>
      <protection locked="0"/>
    </xf>
    <xf numFmtId="4" fontId="5" fillId="34" borderId="15" xfId="0" applyNumberFormat="1" applyFont="1" applyFill="1" applyBorder="1" applyAlignment="1" applyProtection="1">
      <alignment horizontal="right" vertical="center"/>
      <protection locked="0"/>
    </xf>
    <xf numFmtId="0" fontId="6" fillId="35" borderId="36" xfId="0" applyFont="1" applyFill="1" applyBorder="1" applyAlignment="1" applyProtection="1">
      <alignment horizontal="center" vertical="center" wrapText="1"/>
      <protection hidden="1"/>
    </xf>
    <xf numFmtId="1" fontId="5" fillId="35" borderId="37" xfId="0" applyNumberFormat="1" applyFont="1" applyFill="1" applyBorder="1" applyAlignment="1" applyProtection="1">
      <alignment horizontal="center" vertical="center" wrapText="1"/>
      <protection hidden="1"/>
    </xf>
    <xf numFmtId="4" fontId="6" fillId="35" borderId="37" xfId="0" applyNumberFormat="1" applyFont="1" applyFill="1" applyBorder="1" applyAlignment="1" applyProtection="1">
      <alignment vertical="center" wrapText="1"/>
      <protection hidden="1"/>
    </xf>
    <xf numFmtId="2" fontId="5" fillId="35" borderId="37" xfId="0" applyNumberFormat="1" applyFont="1" applyFill="1" applyBorder="1" applyAlignment="1" applyProtection="1">
      <alignment horizontal="center" vertical="center" wrapText="1"/>
      <protection hidden="1"/>
    </xf>
    <xf numFmtId="4" fontId="5" fillId="35" borderId="37" xfId="0" applyNumberFormat="1" applyFont="1" applyFill="1" applyBorder="1" applyAlignment="1" applyProtection="1">
      <alignment horizontal="center" vertical="center" wrapText="1"/>
      <protection hidden="1"/>
    </xf>
    <xf numFmtId="4" fontId="6" fillId="35" borderId="37" xfId="0" applyNumberFormat="1" applyFont="1" applyFill="1" applyBorder="1" applyAlignment="1" applyProtection="1">
      <alignment horizontal="right" vertical="center" wrapText="1"/>
      <protection hidden="1"/>
    </xf>
    <xf numFmtId="4" fontId="6" fillId="35" borderId="38" xfId="68" applyNumberFormat="1" applyFont="1" applyFill="1" applyBorder="1" applyAlignment="1" applyProtection="1">
      <alignment horizontal="right" vertical="center" wrapText="1"/>
      <protection hidden="1"/>
    </xf>
    <xf numFmtId="4" fontId="6" fillId="35" borderId="39" xfId="0" applyNumberFormat="1" applyFont="1" applyFill="1" applyBorder="1" applyAlignment="1" applyProtection="1">
      <alignment horizontal="right" vertical="center" wrapText="1"/>
      <protection hidden="1"/>
    </xf>
    <xf numFmtId="4" fontId="6" fillId="35" borderId="40" xfId="68" applyNumberFormat="1" applyFont="1" applyFill="1" applyBorder="1" applyAlignment="1" applyProtection="1">
      <alignment horizontal="right" vertical="center" wrapText="1"/>
      <protection hidden="1"/>
    </xf>
    <xf numFmtId="0" fontId="5" fillId="0" borderId="15" xfId="0" applyFont="1" applyBorder="1" applyAlignment="1" applyProtection="1">
      <alignment horizontal="left" vertical="center" wrapText="1"/>
      <protection/>
    </xf>
    <xf numFmtId="2" fontId="5" fillId="0" borderId="15" xfId="0" applyNumberFormat="1" applyFont="1" applyBorder="1" applyAlignment="1" applyProtection="1">
      <alignment horizontal="center" vertical="center"/>
      <protection/>
    </xf>
    <xf numFmtId="0" fontId="28" fillId="0" borderId="41" xfId="0" applyFont="1" applyFill="1" applyBorder="1" applyAlignment="1" applyProtection="1">
      <alignment horizontal="center" vertical="center" wrapText="1"/>
      <protection hidden="1"/>
    </xf>
    <xf numFmtId="0" fontId="28" fillId="0" borderId="42" xfId="0" applyFont="1" applyFill="1" applyBorder="1" applyAlignment="1" applyProtection="1">
      <alignment horizontal="center" vertical="center" wrapText="1"/>
      <protection hidden="1"/>
    </xf>
    <xf numFmtId="0" fontId="28" fillId="0" borderId="43"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42" xfId="0" applyFont="1" applyBorder="1" applyAlignment="1" applyProtection="1">
      <alignment horizontal="center" vertical="center" wrapText="1"/>
      <protection hidden="1"/>
    </xf>
    <xf numFmtId="0" fontId="28" fillId="0" borderId="44" xfId="0" applyFont="1" applyBorder="1" applyAlignment="1" applyProtection="1">
      <alignment horizontal="center" vertical="center" wrapText="1"/>
      <protection hidden="1"/>
    </xf>
    <xf numFmtId="0" fontId="28" fillId="0" borderId="0" xfId="0" applyFont="1" applyBorder="1" applyAlignment="1" applyProtection="1">
      <alignment horizontal="center" vertical="center" wrapText="1"/>
      <protection hidden="1"/>
    </xf>
    <xf numFmtId="0" fontId="28" fillId="0" borderId="16" xfId="0" applyFont="1" applyBorder="1" applyAlignment="1" applyProtection="1">
      <alignment horizontal="center" vertical="center" wrapText="1"/>
      <protection hidden="1"/>
    </xf>
    <xf numFmtId="0" fontId="6" fillId="0" borderId="43" xfId="0" applyFont="1"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27" fillId="36" borderId="45" xfId="0" applyFont="1" applyFill="1" applyBorder="1" applyAlignment="1" applyProtection="1">
      <alignment horizontal="center" vertical="center" wrapText="1"/>
      <protection hidden="1"/>
    </xf>
    <xf numFmtId="0" fontId="27" fillId="36" borderId="46" xfId="0" applyFont="1" applyFill="1" applyBorder="1" applyAlignment="1" applyProtection="1">
      <alignment horizontal="center" vertical="center" wrapText="1"/>
      <protection hidden="1"/>
    </xf>
    <xf numFmtId="0" fontId="27" fillId="36" borderId="47" xfId="0" applyFont="1" applyFill="1" applyBorder="1" applyAlignment="1" applyProtection="1">
      <alignment horizontal="center" vertical="center" wrapText="1"/>
      <protection hidden="1"/>
    </xf>
    <xf numFmtId="0" fontId="27" fillId="36" borderId="48" xfId="0" applyFont="1" applyFill="1" applyBorder="1" applyAlignment="1" applyProtection="1">
      <alignment horizontal="center" vertical="center" wrapText="1"/>
      <protection hidden="1"/>
    </xf>
    <xf numFmtId="0" fontId="27" fillId="36" borderId="49" xfId="0" applyFont="1" applyFill="1" applyBorder="1" applyAlignment="1" applyProtection="1">
      <alignment horizontal="center" vertical="center" wrapText="1"/>
      <protection hidden="1"/>
    </xf>
    <xf numFmtId="0" fontId="27" fillId="36" borderId="50" xfId="0" applyFont="1" applyFill="1" applyBorder="1" applyAlignment="1" applyProtection="1">
      <alignment horizontal="center" vertical="center" wrapText="1"/>
      <protection hidden="1"/>
    </xf>
    <xf numFmtId="10" fontId="6" fillId="0" borderId="51" xfId="0" applyNumberFormat="1" applyFont="1" applyBorder="1" applyAlignment="1" applyProtection="1">
      <alignment horizontal="center" vertical="center" wrapText="1"/>
      <protection hidden="1"/>
    </xf>
    <xf numFmtId="10" fontId="6" fillId="0" borderId="52" xfId="0" applyNumberFormat="1" applyFont="1" applyBorder="1" applyAlignment="1" applyProtection="1">
      <alignment horizontal="center" vertical="center" wrapText="1"/>
      <protection hidden="1"/>
    </xf>
    <xf numFmtId="0" fontId="26" fillId="37" borderId="53" xfId="0" applyFont="1" applyFill="1" applyBorder="1" applyAlignment="1" applyProtection="1">
      <alignment horizontal="center" vertical="center" wrapText="1"/>
      <protection hidden="1"/>
    </xf>
    <xf numFmtId="0" fontId="26" fillId="37" borderId="13" xfId="0" applyFont="1" applyFill="1" applyBorder="1" applyAlignment="1" applyProtection="1">
      <alignment horizontal="center" vertical="center" wrapText="1"/>
      <protection hidden="1"/>
    </xf>
    <xf numFmtId="0" fontId="26" fillId="37" borderId="14" xfId="0" applyFont="1" applyFill="1" applyBorder="1" applyAlignment="1" applyProtection="1">
      <alignment horizontal="center" vertical="center" wrapText="1"/>
      <protection hidden="1"/>
    </xf>
    <xf numFmtId="0" fontId="6" fillId="35" borderId="11" xfId="0" applyFont="1" applyFill="1" applyBorder="1" applyAlignment="1" applyProtection="1">
      <alignment horizontal="left" vertical="center" wrapText="1"/>
      <protection hidden="1"/>
    </xf>
    <xf numFmtId="0" fontId="6" fillId="35" borderId="10" xfId="0" applyFont="1" applyFill="1" applyBorder="1" applyAlignment="1" applyProtection="1">
      <alignment horizontal="left" vertical="center" wrapText="1"/>
      <protection hidden="1"/>
    </xf>
    <xf numFmtId="0" fontId="26" fillId="0" borderId="12" xfId="0" applyFont="1" applyFill="1" applyBorder="1" applyAlignment="1" applyProtection="1">
      <alignment horizontal="left" vertical="center" wrapText="1"/>
      <protection locked="0"/>
    </xf>
    <xf numFmtId="0" fontId="26" fillId="0" borderId="13" xfId="0" applyFont="1" applyFill="1" applyBorder="1" applyAlignment="1" applyProtection="1">
      <alignment horizontal="left" vertical="center" wrapText="1"/>
      <protection locked="0"/>
    </xf>
    <xf numFmtId="0" fontId="26" fillId="0" borderId="54"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0" fontId="6" fillId="35" borderId="12" xfId="0" applyFont="1" applyFill="1" applyBorder="1" applyAlignment="1" applyProtection="1">
      <alignment horizontal="left" vertical="center" wrapText="1"/>
      <protection hidden="1"/>
    </xf>
    <xf numFmtId="0" fontId="6" fillId="35" borderId="55" xfId="0" applyFont="1" applyFill="1" applyBorder="1" applyAlignment="1" applyProtection="1">
      <alignment horizontal="center" vertical="center" wrapText="1"/>
      <protection hidden="1"/>
    </xf>
    <xf numFmtId="0" fontId="6" fillId="35" borderId="56" xfId="0" applyFont="1" applyFill="1" applyBorder="1" applyAlignment="1" applyProtection="1">
      <alignment horizontal="center" vertical="center" wrapText="1"/>
      <protection hidden="1"/>
    </xf>
    <xf numFmtId="0" fontId="6" fillId="35" borderId="57" xfId="0" applyFont="1" applyFill="1" applyBorder="1" applyAlignment="1" applyProtection="1">
      <alignment horizontal="center" vertical="center" wrapText="1"/>
      <protection hidden="1"/>
    </xf>
    <xf numFmtId="0" fontId="6" fillId="35" borderId="20" xfId="0" applyFont="1" applyFill="1" applyBorder="1" applyAlignment="1" applyProtection="1">
      <alignment horizontal="center" vertical="center" wrapText="1"/>
      <protection hidden="1"/>
    </xf>
    <xf numFmtId="2" fontId="6" fillId="35" borderId="57" xfId="0" applyNumberFormat="1" applyFont="1" applyFill="1" applyBorder="1" applyAlignment="1" applyProtection="1">
      <alignment horizontal="center" vertical="center" wrapText="1"/>
      <protection hidden="1"/>
    </xf>
    <xf numFmtId="2" fontId="6" fillId="35" borderId="20" xfId="0" applyNumberFormat="1" applyFont="1" applyFill="1" applyBorder="1" applyAlignment="1" applyProtection="1">
      <alignment horizontal="center" vertical="center" wrapText="1"/>
      <protection hidden="1"/>
    </xf>
    <xf numFmtId="4" fontId="6" fillId="35" borderId="12" xfId="0" applyNumberFormat="1" applyFont="1" applyFill="1" applyBorder="1" applyAlignment="1" applyProtection="1">
      <alignment horizontal="center" vertical="center" wrapText="1"/>
      <protection hidden="1"/>
    </xf>
    <xf numFmtId="4" fontId="6" fillId="35" borderId="54" xfId="0" applyNumberFormat="1" applyFont="1" applyFill="1" applyBorder="1" applyAlignment="1" applyProtection="1">
      <alignment horizontal="center" vertical="center" wrapText="1"/>
      <protection hidden="1"/>
    </xf>
    <xf numFmtId="4" fontId="6" fillId="35" borderId="57" xfId="0" applyNumberFormat="1" applyFont="1" applyFill="1" applyBorder="1" applyAlignment="1" applyProtection="1">
      <alignment horizontal="center" vertical="center" wrapText="1"/>
      <protection hidden="1"/>
    </xf>
    <xf numFmtId="4" fontId="6" fillId="35" borderId="20" xfId="0" applyNumberFormat="1" applyFont="1" applyFill="1" applyBorder="1" applyAlignment="1" applyProtection="1">
      <alignment horizontal="center" vertical="center" wrapText="1"/>
      <protection hidden="1"/>
    </xf>
    <xf numFmtId="4" fontId="6" fillId="35" borderId="58" xfId="0" applyNumberFormat="1" applyFont="1" applyFill="1" applyBorder="1" applyAlignment="1" applyProtection="1">
      <alignment horizontal="center" vertical="center" wrapText="1"/>
      <protection hidden="1"/>
    </xf>
    <xf numFmtId="4" fontId="6" fillId="35" borderId="59" xfId="0" applyNumberFormat="1" applyFont="1" applyFill="1" applyBorder="1" applyAlignment="1" applyProtection="1">
      <alignment horizontal="center" vertical="center" wrapText="1"/>
      <protection hidden="1"/>
    </xf>
    <xf numFmtId="0" fontId="6" fillId="34" borderId="12" xfId="0" applyFont="1" applyFill="1" applyBorder="1" applyAlignment="1" applyProtection="1">
      <alignment horizontal="left" vertical="top" wrapText="1"/>
      <protection hidden="1"/>
    </xf>
    <xf numFmtId="0" fontId="6" fillId="34" borderId="13" xfId="0" applyFont="1" applyFill="1" applyBorder="1" applyAlignment="1" applyProtection="1">
      <alignment horizontal="left" vertical="top" wrapText="1"/>
      <protection hidden="1"/>
    </xf>
    <xf numFmtId="0" fontId="6" fillId="34" borderId="14" xfId="0" applyFont="1" applyFill="1" applyBorder="1" applyAlignment="1" applyProtection="1">
      <alignment horizontal="left" vertical="top" wrapText="1"/>
      <protection hidden="1"/>
    </xf>
    <xf numFmtId="0" fontId="6" fillId="36" borderId="60" xfId="0" applyFont="1" applyFill="1" applyBorder="1" applyAlignment="1" applyProtection="1">
      <alignment horizontal="left" vertical="center" wrapText="1"/>
      <protection hidden="1"/>
    </xf>
    <xf numFmtId="0" fontId="6" fillId="36" borderId="13" xfId="0" applyFont="1" applyFill="1" applyBorder="1" applyAlignment="1" applyProtection="1">
      <alignment horizontal="left" vertical="center" wrapText="1"/>
      <protection hidden="1"/>
    </xf>
    <xf numFmtId="0" fontId="6" fillId="36" borderId="14"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wrapText="1"/>
      <protection hidden="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3" xfId="50"/>
    <cellStyle name="Neutra" xfId="51"/>
    <cellStyle name="Normal 2" xfId="52"/>
    <cellStyle name="Normal 2 2" xfId="53"/>
    <cellStyle name="Normal 3" xfId="54"/>
    <cellStyle name="Normal 5 2" xfId="55"/>
    <cellStyle name="Nota" xfId="56"/>
    <cellStyle name="Percent" xfId="57"/>
    <cellStyle name="Saíd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 name="Comma" xfId="68"/>
    <cellStyle name="Vírgula 2" xfId="69"/>
    <cellStyle name="Vírgula 3" xfId="70"/>
    <cellStyle name="Vírgula 4"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94"/>
  <sheetViews>
    <sheetView tabSelected="1" workbookViewId="0" topLeftCell="A4">
      <selection activeCell="M1" sqref="M1"/>
    </sheetView>
  </sheetViews>
  <sheetFormatPr defaultColWidth="11.421875" defaultRowHeight="12.75"/>
  <cols>
    <col min="1" max="1" width="5.00390625" style="92" bestFit="1" customWidth="1"/>
    <col min="2" max="2" width="7.28125" style="92" bestFit="1" customWidth="1"/>
    <col min="3" max="3" width="75.7109375" style="93" customWidth="1"/>
    <col min="4" max="4" width="7.421875" style="94" bestFit="1" customWidth="1"/>
    <col min="5" max="5" width="5.8515625" style="95" bestFit="1" customWidth="1"/>
    <col min="6" max="6" width="9.8515625" style="96" bestFit="1" customWidth="1"/>
    <col min="7" max="7" width="13.00390625" style="96" bestFit="1" customWidth="1"/>
    <col min="8" max="8" width="11.8515625" style="96" bestFit="1" customWidth="1"/>
    <col min="9" max="9" width="9.8515625" style="96" bestFit="1" customWidth="1"/>
    <col min="10" max="10" width="13.00390625" style="96" bestFit="1" customWidth="1"/>
    <col min="11" max="11" width="11.8515625" style="96" bestFit="1" customWidth="1"/>
    <col min="12" max="247" width="11.421875" style="13" customWidth="1"/>
    <col min="248" max="248" width="56.28125" style="13" customWidth="1"/>
    <col min="249" max="16384" width="11.421875" style="13" customWidth="1"/>
  </cols>
  <sheetData>
    <row r="1" spans="1:11" s="10" customFormat="1" ht="12.75">
      <c r="A1" s="111" t="s">
        <v>2</v>
      </c>
      <c r="B1" s="112"/>
      <c r="C1" s="112"/>
      <c r="D1" s="112"/>
      <c r="E1" s="112"/>
      <c r="F1" s="112"/>
      <c r="G1" s="112"/>
      <c r="H1" s="112"/>
      <c r="I1" s="115" t="s">
        <v>34</v>
      </c>
      <c r="J1" s="115"/>
      <c r="K1" s="116"/>
    </row>
    <row r="2" spans="1:11" s="10" customFormat="1" ht="12.75">
      <c r="A2" s="113"/>
      <c r="B2" s="114"/>
      <c r="C2" s="114"/>
      <c r="D2" s="114"/>
      <c r="E2" s="114"/>
      <c r="F2" s="114"/>
      <c r="G2" s="114"/>
      <c r="H2" s="114"/>
      <c r="I2" s="117"/>
      <c r="J2" s="117"/>
      <c r="K2" s="118"/>
    </row>
    <row r="3" spans="1:11" ht="12.75">
      <c r="A3" s="119" t="s">
        <v>61</v>
      </c>
      <c r="B3" s="120"/>
      <c r="C3" s="120"/>
      <c r="D3" s="120"/>
      <c r="E3" s="120"/>
      <c r="F3" s="120"/>
      <c r="G3" s="120"/>
      <c r="H3" s="120"/>
      <c r="I3" s="11"/>
      <c r="J3" s="11"/>
      <c r="K3" s="12"/>
    </row>
    <row r="4" spans="1:11" ht="12.75">
      <c r="A4" s="119" t="s">
        <v>62</v>
      </c>
      <c r="B4" s="120"/>
      <c r="C4" s="120"/>
      <c r="D4" s="120"/>
      <c r="E4" s="120"/>
      <c r="F4" s="120"/>
      <c r="G4" s="120"/>
      <c r="H4" s="120"/>
      <c r="I4" s="121" t="s">
        <v>32</v>
      </c>
      <c r="J4" s="122"/>
      <c r="K4" s="14">
        <v>0.25</v>
      </c>
    </row>
    <row r="5" spans="1:11" ht="12.75">
      <c r="A5" s="119" t="s">
        <v>324</v>
      </c>
      <c r="B5" s="120"/>
      <c r="C5" s="120"/>
      <c r="D5" s="120"/>
      <c r="E5" s="120"/>
      <c r="F5" s="120"/>
      <c r="G5" s="120"/>
      <c r="H5" s="120"/>
      <c r="I5" s="15"/>
      <c r="J5" s="11"/>
      <c r="K5" s="16"/>
    </row>
    <row r="6" spans="1:11" ht="12.75" customHeight="1">
      <c r="A6" s="119" t="s">
        <v>40</v>
      </c>
      <c r="B6" s="120"/>
      <c r="C6" s="120"/>
      <c r="D6" s="120"/>
      <c r="E6" s="120"/>
      <c r="F6" s="120"/>
      <c r="G6" s="120"/>
      <c r="H6" s="120"/>
      <c r="I6" s="123" t="s">
        <v>33</v>
      </c>
      <c r="J6" s="124"/>
      <c r="K6" s="127">
        <v>1.1315</v>
      </c>
    </row>
    <row r="7" spans="1:11" ht="24.75" customHeight="1">
      <c r="A7" s="119" t="s">
        <v>323</v>
      </c>
      <c r="B7" s="120"/>
      <c r="C7" s="120"/>
      <c r="D7" s="120"/>
      <c r="E7" s="120"/>
      <c r="F7" s="120"/>
      <c r="G7" s="120"/>
      <c r="H7" s="120"/>
      <c r="I7" s="125"/>
      <c r="J7" s="126"/>
      <c r="K7" s="128"/>
    </row>
    <row r="8" spans="1:11" ht="12.75">
      <c r="A8" s="17"/>
      <c r="B8" s="18"/>
      <c r="C8" s="18"/>
      <c r="D8" s="18"/>
      <c r="E8" s="18"/>
      <c r="F8" s="18"/>
      <c r="G8" s="18"/>
      <c r="H8" s="18"/>
      <c r="I8" s="11"/>
      <c r="J8" s="11"/>
      <c r="K8" s="12"/>
    </row>
    <row r="9" spans="1:256" s="20" customFormat="1" ht="15">
      <c r="A9" s="129" t="s">
        <v>35</v>
      </c>
      <c r="B9" s="130"/>
      <c r="C9" s="130"/>
      <c r="D9" s="130"/>
      <c r="E9" s="130"/>
      <c r="F9" s="130"/>
      <c r="G9" s="130"/>
      <c r="H9" s="130"/>
      <c r="I9" s="130"/>
      <c r="J9" s="130"/>
      <c r="K9" s="131"/>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20" customFormat="1" ht="15">
      <c r="A10" s="132" t="s">
        <v>36</v>
      </c>
      <c r="B10" s="133"/>
      <c r="C10" s="134"/>
      <c r="D10" s="135"/>
      <c r="E10" s="135"/>
      <c r="F10" s="136"/>
      <c r="G10" s="21" t="s">
        <v>37</v>
      </c>
      <c r="H10" s="134"/>
      <c r="I10" s="135"/>
      <c r="J10" s="135"/>
      <c r="K10" s="137"/>
      <c r="L10" s="19"/>
      <c r="M10" s="19"/>
      <c r="N10" s="19"/>
      <c r="O10" s="19"/>
      <c r="P10" s="19"/>
      <c r="Q10" s="19"/>
      <c r="R10" s="19"/>
      <c r="S10" s="22"/>
      <c r="T10" s="19"/>
      <c r="U10" s="19"/>
      <c r="V10" s="19"/>
      <c r="W10" s="19"/>
      <c r="X10" s="19"/>
      <c r="Y10" s="19"/>
      <c r="Z10" s="19"/>
      <c r="AA10" s="22"/>
      <c r="AB10" s="19"/>
      <c r="AC10" s="19"/>
      <c r="AD10" s="19"/>
      <c r="AE10" s="19"/>
      <c r="AF10" s="19"/>
      <c r="AG10" s="19"/>
      <c r="AH10" s="19"/>
      <c r="AI10" s="22"/>
      <c r="AJ10" s="19"/>
      <c r="AK10" s="19"/>
      <c r="AL10" s="19"/>
      <c r="AM10" s="19"/>
      <c r="AN10" s="19"/>
      <c r="AO10" s="19"/>
      <c r="AP10" s="19"/>
      <c r="AQ10" s="22"/>
      <c r="AR10" s="19"/>
      <c r="AS10" s="19"/>
      <c r="AT10" s="19"/>
      <c r="AU10" s="19"/>
      <c r="AV10" s="19"/>
      <c r="AW10" s="19"/>
      <c r="AX10" s="19"/>
      <c r="AY10" s="22"/>
      <c r="AZ10" s="19"/>
      <c r="BA10" s="19"/>
      <c r="BB10" s="19"/>
      <c r="BC10" s="19"/>
      <c r="BD10" s="19"/>
      <c r="BE10" s="19"/>
      <c r="BF10" s="19"/>
      <c r="BG10" s="22"/>
      <c r="BH10" s="19"/>
      <c r="BI10" s="19"/>
      <c r="BJ10" s="19"/>
      <c r="BK10" s="19"/>
      <c r="BL10" s="19"/>
      <c r="BM10" s="19"/>
      <c r="BN10" s="19"/>
      <c r="BO10" s="22"/>
      <c r="BP10" s="19"/>
      <c r="BQ10" s="19"/>
      <c r="BR10" s="19"/>
      <c r="BS10" s="19"/>
      <c r="BT10" s="19"/>
      <c r="BU10" s="19"/>
      <c r="BV10" s="19"/>
      <c r="BW10" s="22"/>
      <c r="BX10" s="19"/>
      <c r="BY10" s="19"/>
      <c r="BZ10" s="19"/>
      <c r="CA10" s="19"/>
      <c r="CB10" s="19"/>
      <c r="CC10" s="19"/>
      <c r="CD10" s="19"/>
      <c r="CE10" s="22"/>
      <c r="CF10" s="19"/>
      <c r="CG10" s="19"/>
      <c r="CH10" s="19"/>
      <c r="CI10" s="19"/>
      <c r="CJ10" s="19"/>
      <c r="CK10" s="19"/>
      <c r="CL10" s="19"/>
      <c r="CM10" s="22"/>
      <c r="CN10" s="19"/>
      <c r="CO10" s="19"/>
      <c r="CP10" s="19"/>
      <c r="CQ10" s="19"/>
      <c r="CR10" s="19"/>
      <c r="CS10" s="19"/>
      <c r="CT10" s="19"/>
      <c r="CU10" s="22"/>
      <c r="CV10" s="19"/>
      <c r="CW10" s="19"/>
      <c r="CX10" s="19"/>
      <c r="CY10" s="19"/>
      <c r="CZ10" s="19"/>
      <c r="DA10" s="19"/>
      <c r="DB10" s="19"/>
      <c r="DC10" s="22"/>
      <c r="DD10" s="19"/>
      <c r="DE10" s="19"/>
      <c r="DF10" s="19"/>
      <c r="DG10" s="19"/>
      <c r="DH10" s="19"/>
      <c r="DI10" s="19"/>
      <c r="DJ10" s="19"/>
      <c r="DK10" s="22"/>
      <c r="DL10" s="19"/>
      <c r="DM10" s="19"/>
      <c r="DN10" s="19"/>
      <c r="DO10" s="19"/>
      <c r="DP10" s="19"/>
      <c r="DQ10" s="19"/>
      <c r="DR10" s="19"/>
      <c r="DS10" s="22"/>
      <c r="DT10" s="19"/>
      <c r="DU10" s="19"/>
      <c r="DV10" s="19"/>
      <c r="DW10" s="19"/>
      <c r="DX10" s="19"/>
      <c r="DY10" s="19"/>
      <c r="DZ10" s="19"/>
      <c r="EA10" s="22"/>
      <c r="EB10" s="19"/>
      <c r="EC10" s="19"/>
      <c r="ED10" s="19"/>
      <c r="EE10" s="19"/>
      <c r="EF10" s="19"/>
      <c r="EG10" s="19"/>
      <c r="EH10" s="19"/>
      <c r="EI10" s="22"/>
      <c r="EJ10" s="19"/>
      <c r="EK10" s="19"/>
      <c r="EL10" s="19"/>
      <c r="EM10" s="19"/>
      <c r="EN10" s="19"/>
      <c r="EO10" s="19"/>
      <c r="EP10" s="19"/>
      <c r="EQ10" s="22"/>
      <c r="ER10" s="19"/>
      <c r="ES10" s="19"/>
      <c r="ET10" s="19"/>
      <c r="EU10" s="19"/>
      <c r="EV10" s="19"/>
      <c r="EW10" s="19"/>
      <c r="EX10" s="19"/>
      <c r="EY10" s="22"/>
      <c r="EZ10" s="19"/>
      <c r="FA10" s="19"/>
      <c r="FB10" s="19"/>
      <c r="FC10" s="19"/>
      <c r="FD10" s="19"/>
      <c r="FE10" s="19"/>
      <c r="FF10" s="19"/>
      <c r="FG10" s="22"/>
      <c r="FH10" s="19"/>
      <c r="FI10" s="19"/>
      <c r="FJ10" s="19"/>
      <c r="FK10" s="19"/>
      <c r="FL10" s="19"/>
      <c r="FM10" s="19"/>
      <c r="FN10" s="19"/>
      <c r="FO10" s="22"/>
      <c r="FP10" s="19"/>
      <c r="FQ10" s="19"/>
      <c r="FR10" s="19"/>
      <c r="FS10" s="19"/>
      <c r="FT10" s="19"/>
      <c r="FU10" s="19"/>
      <c r="FV10" s="19"/>
      <c r="FW10" s="22"/>
      <c r="FX10" s="19"/>
      <c r="FY10" s="19"/>
      <c r="FZ10" s="19"/>
      <c r="GA10" s="19"/>
      <c r="GB10" s="19"/>
      <c r="GC10" s="19"/>
      <c r="GD10" s="19"/>
      <c r="GE10" s="22"/>
      <c r="GF10" s="19"/>
      <c r="GG10" s="19"/>
      <c r="GH10" s="19"/>
      <c r="GI10" s="19"/>
      <c r="GJ10" s="19"/>
      <c r="GK10" s="19"/>
      <c r="GL10" s="19"/>
      <c r="GM10" s="22"/>
      <c r="GN10" s="19"/>
      <c r="GO10" s="19"/>
      <c r="GP10" s="19"/>
      <c r="GQ10" s="19"/>
      <c r="GR10" s="19"/>
      <c r="GS10" s="19"/>
      <c r="GT10" s="19"/>
      <c r="GU10" s="22"/>
      <c r="GV10" s="19"/>
      <c r="GW10" s="19"/>
      <c r="GX10" s="19"/>
      <c r="GY10" s="19"/>
      <c r="GZ10" s="19"/>
      <c r="HA10" s="19"/>
      <c r="HB10" s="19"/>
      <c r="HC10" s="22"/>
      <c r="HD10" s="19"/>
      <c r="HE10" s="19"/>
      <c r="HF10" s="19"/>
      <c r="HG10" s="19"/>
      <c r="HH10" s="19"/>
      <c r="HI10" s="19"/>
      <c r="HJ10" s="19"/>
      <c r="HK10" s="22"/>
      <c r="HL10" s="19"/>
      <c r="HM10" s="19"/>
      <c r="HN10" s="19"/>
      <c r="HO10" s="19"/>
      <c r="HP10" s="19"/>
      <c r="HQ10" s="19"/>
      <c r="HR10" s="19"/>
      <c r="HS10" s="22"/>
      <c r="HT10" s="19"/>
      <c r="HU10" s="19"/>
      <c r="HV10" s="19"/>
      <c r="HW10" s="19"/>
      <c r="HX10" s="19"/>
      <c r="HY10" s="19"/>
      <c r="HZ10" s="19"/>
      <c r="IA10" s="22"/>
      <c r="IB10" s="19"/>
      <c r="IC10" s="19"/>
      <c r="ID10" s="19"/>
      <c r="IE10" s="19"/>
      <c r="IF10" s="19"/>
      <c r="IG10" s="19"/>
      <c r="IH10" s="19"/>
      <c r="II10" s="22"/>
      <c r="IJ10" s="19"/>
      <c r="IK10" s="19"/>
      <c r="IL10" s="19"/>
      <c r="IM10" s="19"/>
      <c r="IN10" s="19"/>
      <c r="IO10" s="19"/>
      <c r="IP10" s="19"/>
      <c r="IQ10" s="22"/>
      <c r="IR10" s="19"/>
      <c r="IS10" s="19"/>
      <c r="IT10" s="19"/>
      <c r="IU10" s="19"/>
      <c r="IV10" s="19"/>
    </row>
    <row r="11" spans="1:256" s="20" customFormat="1" ht="15">
      <c r="A11" s="132" t="s">
        <v>39</v>
      </c>
      <c r="B11" s="138"/>
      <c r="C11" s="134"/>
      <c r="D11" s="135"/>
      <c r="E11" s="135"/>
      <c r="F11" s="136"/>
      <c r="G11" s="23" t="s">
        <v>38</v>
      </c>
      <c r="H11" s="134"/>
      <c r="I11" s="135"/>
      <c r="J11" s="135"/>
      <c r="K11" s="137"/>
      <c r="L11" s="22"/>
      <c r="M11" s="19"/>
      <c r="N11" s="19"/>
      <c r="O11" s="22"/>
      <c r="P11" s="22"/>
      <c r="Q11" s="19"/>
      <c r="R11" s="19"/>
      <c r="S11" s="22"/>
      <c r="T11" s="22"/>
      <c r="U11" s="19"/>
      <c r="V11" s="19"/>
      <c r="W11" s="22"/>
      <c r="X11" s="22"/>
      <c r="Y11" s="19"/>
      <c r="Z11" s="19"/>
      <c r="AA11" s="22"/>
      <c r="AB11" s="22"/>
      <c r="AC11" s="19"/>
      <c r="AD11" s="19"/>
      <c r="AE11" s="22"/>
      <c r="AF11" s="22"/>
      <c r="AG11" s="19"/>
      <c r="AH11" s="19"/>
      <c r="AI11" s="22"/>
      <c r="AJ11" s="22"/>
      <c r="AK11" s="19"/>
      <c r="AL11" s="19"/>
      <c r="AM11" s="22"/>
      <c r="AN11" s="22"/>
      <c r="AO11" s="19"/>
      <c r="AP11" s="19"/>
      <c r="AQ11" s="22"/>
      <c r="AR11" s="22"/>
      <c r="AS11" s="19"/>
      <c r="AT11" s="19"/>
      <c r="AU11" s="22"/>
      <c r="AV11" s="22"/>
      <c r="AW11" s="19"/>
      <c r="AX11" s="19"/>
      <c r="AY11" s="22"/>
      <c r="AZ11" s="22"/>
      <c r="BA11" s="19"/>
      <c r="BB11" s="19"/>
      <c r="BC11" s="22"/>
      <c r="BD11" s="22"/>
      <c r="BE11" s="19"/>
      <c r="BF11" s="19"/>
      <c r="BG11" s="22"/>
      <c r="BH11" s="22"/>
      <c r="BI11" s="19"/>
      <c r="BJ11" s="19"/>
      <c r="BK11" s="22"/>
      <c r="BL11" s="22"/>
      <c r="BM11" s="19"/>
      <c r="BN11" s="19"/>
      <c r="BO11" s="22"/>
      <c r="BP11" s="22"/>
      <c r="BQ11" s="19"/>
      <c r="BR11" s="19"/>
      <c r="BS11" s="22"/>
      <c r="BT11" s="22"/>
      <c r="BU11" s="19"/>
      <c r="BV11" s="19"/>
      <c r="BW11" s="22"/>
      <c r="BX11" s="22"/>
      <c r="BY11" s="19"/>
      <c r="BZ11" s="19"/>
      <c r="CA11" s="22"/>
      <c r="CB11" s="22"/>
      <c r="CC11" s="19"/>
      <c r="CD11" s="19"/>
      <c r="CE11" s="22"/>
      <c r="CF11" s="22"/>
      <c r="CG11" s="19"/>
      <c r="CH11" s="19"/>
      <c r="CI11" s="22"/>
      <c r="CJ11" s="22"/>
      <c r="CK11" s="19"/>
      <c r="CL11" s="19"/>
      <c r="CM11" s="22"/>
      <c r="CN11" s="22"/>
      <c r="CO11" s="19"/>
      <c r="CP11" s="19"/>
      <c r="CQ11" s="22"/>
      <c r="CR11" s="22"/>
      <c r="CS11" s="19"/>
      <c r="CT11" s="19"/>
      <c r="CU11" s="22"/>
      <c r="CV11" s="22"/>
      <c r="CW11" s="19"/>
      <c r="CX11" s="19"/>
      <c r="CY11" s="22"/>
      <c r="CZ11" s="22"/>
      <c r="DA11" s="19"/>
      <c r="DB11" s="19"/>
      <c r="DC11" s="22"/>
      <c r="DD11" s="22"/>
      <c r="DE11" s="19"/>
      <c r="DF11" s="19"/>
      <c r="DG11" s="22"/>
      <c r="DH11" s="22"/>
      <c r="DI11" s="19"/>
      <c r="DJ11" s="19"/>
      <c r="DK11" s="22"/>
      <c r="DL11" s="22"/>
      <c r="DM11" s="19"/>
      <c r="DN11" s="19"/>
      <c r="DO11" s="22"/>
      <c r="DP11" s="22"/>
      <c r="DQ11" s="19"/>
      <c r="DR11" s="19"/>
      <c r="DS11" s="22"/>
      <c r="DT11" s="22"/>
      <c r="DU11" s="19"/>
      <c r="DV11" s="19"/>
      <c r="DW11" s="22"/>
      <c r="DX11" s="22"/>
      <c r="DY11" s="19"/>
      <c r="DZ11" s="19"/>
      <c r="EA11" s="22"/>
      <c r="EB11" s="22"/>
      <c r="EC11" s="19"/>
      <c r="ED11" s="19"/>
      <c r="EE11" s="22"/>
      <c r="EF11" s="22"/>
      <c r="EG11" s="19"/>
      <c r="EH11" s="19"/>
      <c r="EI11" s="22"/>
      <c r="EJ11" s="22"/>
      <c r="EK11" s="19"/>
      <c r="EL11" s="19"/>
      <c r="EM11" s="22"/>
      <c r="EN11" s="22"/>
      <c r="EO11" s="19"/>
      <c r="EP11" s="19"/>
      <c r="EQ11" s="22"/>
      <c r="ER11" s="22"/>
      <c r="ES11" s="19"/>
      <c r="ET11" s="19"/>
      <c r="EU11" s="22"/>
      <c r="EV11" s="22"/>
      <c r="EW11" s="19"/>
      <c r="EX11" s="19"/>
      <c r="EY11" s="22"/>
      <c r="EZ11" s="22"/>
      <c r="FA11" s="19"/>
      <c r="FB11" s="19"/>
      <c r="FC11" s="22"/>
      <c r="FD11" s="22"/>
      <c r="FE11" s="19"/>
      <c r="FF11" s="19"/>
      <c r="FG11" s="22"/>
      <c r="FH11" s="22"/>
      <c r="FI11" s="19"/>
      <c r="FJ11" s="19"/>
      <c r="FK11" s="22"/>
      <c r="FL11" s="22"/>
      <c r="FM11" s="19"/>
      <c r="FN11" s="19"/>
      <c r="FO11" s="22"/>
      <c r="FP11" s="22"/>
      <c r="FQ11" s="19"/>
      <c r="FR11" s="19"/>
      <c r="FS11" s="22"/>
      <c r="FT11" s="22"/>
      <c r="FU11" s="19"/>
      <c r="FV11" s="19"/>
      <c r="FW11" s="22"/>
      <c r="FX11" s="22"/>
      <c r="FY11" s="19"/>
      <c r="FZ11" s="19"/>
      <c r="GA11" s="22"/>
      <c r="GB11" s="22"/>
      <c r="GC11" s="19"/>
      <c r="GD11" s="19"/>
      <c r="GE11" s="22"/>
      <c r="GF11" s="22"/>
      <c r="GG11" s="19"/>
      <c r="GH11" s="19"/>
      <c r="GI11" s="22"/>
      <c r="GJ11" s="22"/>
      <c r="GK11" s="19"/>
      <c r="GL11" s="19"/>
      <c r="GM11" s="22"/>
      <c r="GN11" s="22"/>
      <c r="GO11" s="19"/>
      <c r="GP11" s="19"/>
      <c r="GQ11" s="22"/>
      <c r="GR11" s="22"/>
      <c r="GS11" s="19"/>
      <c r="GT11" s="19"/>
      <c r="GU11" s="22"/>
      <c r="GV11" s="22"/>
      <c r="GW11" s="19"/>
      <c r="GX11" s="19"/>
      <c r="GY11" s="22"/>
      <c r="GZ11" s="22"/>
      <c r="HA11" s="19"/>
      <c r="HB11" s="19"/>
      <c r="HC11" s="22"/>
      <c r="HD11" s="22"/>
      <c r="HE11" s="19"/>
      <c r="HF11" s="19"/>
      <c r="HG11" s="22"/>
      <c r="HH11" s="22"/>
      <c r="HI11" s="19"/>
      <c r="HJ11" s="19"/>
      <c r="HK11" s="22"/>
      <c r="HL11" s="22"/>
      <c r="HM11" s="19"/>
      <c r="HN11" s="19"/>
      <c r="HO11" s="22"/>
      <c r="HP11" s="22"/>
      <c r="HQ11" s="19"/>
      <c r="HR11" s="19"/>
      <c r="HS11" s="22"/>
      <c r="HT11" s="22"/>
      <c r="HU11" s="19"/>
      <c r="HV11" s="19"/>
      <c r="HW11" s="22"/>
      <c r="HX11" s="22"/>
      <c r="HY11" s="19"/>
      <c r="HZ11" s="19"/>
      <c r="IA11" s="22"/>
      <c r="IB11" s="22"/>
      <c r="IC11" s="19"/>
      <c r="ID11" s="19"/>
      <c r="IE11" s="22"/>
      <c r="IF11" s="22"/>
      <c r="IG11" s="19"/>
      <c r="IH11" s="19"/>
      <c r="II11" s="22"/>
      <c r="IJ11" s="22"/>
      <c r="IK11" s="19"/>
      <c r="IL11" s="19"/>
      <c r="IM11" s="22"/>
      <c r="IN11" s="22"/>
      <c r="IO11" s="19"/>
      <c r="IP11" s="19"/>
      <c r="IQ11" s="22"/>
      <c r="IR11" s="22"/>
      <c r="IS11" s="19"/>
      <c r="IT11" s="19"/>
      <c r="IU11" s="22"/>
      <c r="IV11" s="22"/>
    </row>
    <row r="12" spans="1:11" s="20" customFormat="1" ht="12.75">
      <c r="A12" s="139" t="s">
        <v>3</v>
      </c>
      <c r="B12" s="141"/>
      <c r="C12" s="141" t="s">
        <v>4</v>
      </c>
      <c r="D12" s="143" t="s">
        <v>5</v>
      </c>
      <c r="E12" s="141" t="s">
        <v>6</v>
      </c>
      <c r="F12" s="145" t="s">
        <v>7</v>
      </c>
      <c r="G12" s="146"/>
      <c r="H12" s="147" t="s">
        <v>8</v>
      </c>
      <c r="I12" s="145" t="s">
        <v>31</v>
      </c>
      <c r="J12" s="146"/>
      <c r="K12" s="149" t="s">
        <v>8</v>
      </c>
    </row>
    <row r="13" spans="1:11" s="20" customFormat="1" ht="12.75">
      <c r="A13" s="140"/>
      <c r="B13" s="142"/>
      <c r="C13" s="142"/>
      <c r="D13" s="144"/>
      <c r="E13" s="142"/>
      <c r="F13" s="24" t="s">
        <v>9</v>
      </c>
      <c r="G13" s="24" t="s">
        <v>10</v>
      </c>
      <c r="H13" s="148"/>
      <c r="I13" s="24" t="s">
        <v>9</v>
      </c>
      <c r="J13" s="24" t="s">
        <v>10</v>
      </c>
      <c r="K13" s="150"/>
    </row>
    <row r="14" spans="1:11" ht="12.75">
      <c r="A14" s="25" t="s">
        <v>11</v>
      </c>
      <c r="B14" s="26"/>
      <c r="C14" s="151" t="s">
        <v>63</v>
      </c>
      <c r="D14" s="152"/>
      <c r="E14" s="152"/>
      <c r="F14" s="152"/>
      <c r="G14" s="152"/>
      <c r="H14" s="152"/>
      <c r="I14" s="152"/>
      <c r="J14" s="152"/>
      <c r="K14" s="153"/>
    </row>
    <row r="15" spans="1:11" s="10" customFormat="1" ht="12.75">
      <c r="A15" s="27"/>
      <c r="B15" s="28" t="s">
        <v>30</v>
      </c>
      <c r="C15" s="154" t="s">
        <v>13</v>
      </c>
      <c r="D15" s="155"/>
      <c r="E15" s="155"/>
      <c r="F15" s="155"/>
      <c r="G15" s="155"/>
      <c r="H15" s="155"/>
      <c r="I15" s="155"/>
      <c r="J15" s="155"/>
      <c r="K15" s="156"/>
    </row>
    <row r="16" spans="1:11" s="10" customFormat="1" ht="12.75">
      <c r="A16" s="3"/>
      <c r="B16" s="1">
        <v>1</v>
      </c>
      <c r="C16" s="4" t="s">
        <v>41</v>
      </c>
      <c r="D16" s="5"/>
      <c r="E16" s="5"/>
      <c r="F16" s="5"/>
      <c r="G16" s="5"/>
      <c r="H16" s="5"/>
      <c r="I16" s="5"/>
      <c r="J16" s="5"/>
      <c r="K16" s="6"/>
    </row>
    <row r="17" spans="1:11" s="10" customFormat="1" ht="12.75">
      <c r="A17" s="29"/>
      <c r="B17" s="30" t="s">
        <v>0</v>
      </c>
      <c r="C17" s="31" t="s">
        <v>147</v>
      </c>
      <c r="D17" s="32">
        <v>9</v>
      </c>
      <c r="E17" s="33" t="s">
        <v>12</v>
      </c>
      <c r="F17" s="34" t="s">
        <v>16</v>
      </c>
      <c r="G17" s="34">
        <f aca="true" t="shared" si="0" ref="G17:G40">TRUNC(J17/(1+$K$4),2)</f>
        <v>0</v>
      </c>
      <c r="H17" s="35">
        <f aca="true" t="shared" si="1" ref="H17:H23">SUM(F17:G17)*D17</f>
        <v>0</v>
      </c>
      <c r="I17" s="34" t="s">
        <v>16</v>
      </c>
      <c r="J17" s="97"/>
      <c r="K17" s="37">
        <f aca="true" t="shared" si="2" ref="K17:K25">SUM(I17:J17)*D17</f>
        <v>0</v>
      </c>
    </row>
    <row r="18" spans="1:12" s="10" customFormat="1" ht="12.75">
      <c r="A18" s="29"/>
      <c r="B18" s="30" t="s">
        <v>148</v>
      </c>
      <c r="C18" s="31" t="s">
        <v>288</v>
      </c>
      <c r="D18" s="32">
        <v>1</v>
      </c>
      <c r="E18" s="33" t="s">
        <v>12</v>
      </c>
      <c r="F18" s="34" t="s">
        <v>16</v>
      </c>
      <c r="G18" s="34">
        <f t="shared" si="0"/>
        <v>0</v>
      </c>
      <c r="H18" s="35">
        <f t="shared" si="1"/>
        <v>0</v>
      </c>
      <c r="I18" s="34" t="s">
        <v>16</v>
      </c>
      <c r="J18" s="97"/>
      <c r="K18" s="37">
        <f t="shared" si="2"/>
        <v>0</v>
      </c>
      <c r="L18" s="38"/>
    </row>
    <row r="19" spans="1:12" s="10" customFormat="1" ht="12.75">
      <c r="A19" s="29"/>
      <c r="B19" s="30" t="s">
        <v>149</v>
      </c>
      <c r="C19" s="31" t="s">
        <v>289</v>
      </c>
      <c r="D19" s="32">
        <v>1</v>
      </c>
      <c r="E19" s="33" t="s">
        <v>12</v>
      </c>
      <c r="F19" s="34" t="s">
        <v>16</v>
      </c>
      <c r="G19" s="34">
        <f t="shared" si="0"/>
        <v>0</v>
      </c>
      <c r="H19" s="35">
        <f t="shared" si="1"/>
        <v>0</v>
      </c>
      <c r="I19" s="34" t="s">
        <v>16</v>
      </c>
      <c r="J19" s="97"/>
      <c r="K19" s="37">
        <f t="shared" si="2"/>
        <v>0</v>
      </c>
      <c r="L19" s="38"/>
    </row>
    <row r="20" spans="1:12" s="10" customFormat="1" ht="12.75">
      <c r="A20" s="29"/>
      <c r="B20" s="30" t="s">
        <v>150</v>
      </c>
      <c r="C20" s="31" t="s">
        <v>290</v>
      </c>
      <c r="D20" s="32">
        <v>3</v>
      </c>
      <c r="E20" s="33" t="s">
        <v>22</v>
      </c>
      <c r="F20" s="34" t="s">
        <v>16</v>
      </c>
      <c r="G20" s="34">
        <f t="shared" si="0"/>
        <v>0</v>
      </c>
      <c r="H20" s="35">
        <f t="shared" si="1"/>
        <v>0</v>
      </c>
      <c r="I20" s="34" t="s">
        <v>16</v>
      </c>
      <c r="J20" s="97"/>
      <c r="K20" s="37">
        <f t="shared" si="2"/>
        <v>0</v>
      </c>
      <c r="L20" s="38"/>
    </row>
    <row r="21" spans="1:12" s="10" customFormat="1" ht="12.75">
      <c r="A21" s="29"/>
      <c r="B21" s="30" t="s">
        <v>151</v>
      </c>
      <c r="C21" s="31" t="s">
        <v>291</v>
      </c>
      <c r="D21" s="32">
        <v>10</v>
      </c>
      <c r="E21" s="33" t="s">
        <v>12</v>
      </c>
      <c r="F21" s="34" t="s">
        <v>16</v>
      </c>
      <c r="G21" s="34">
        <f t="shared" si="0"/>
        <v>0</v>
      </c>
      <c r="H21" s="35">
        <f t="shared" si="1"/>
        <v>0</v>
      </c>
      <c r="I21" s="34" t="s">
        <v>16</v>
      </c>
      <c r="J21" s="97"/>
      <c r="K21" s="37">
        <f t="shared" si="2"/>
        <v>0</v>
      </c>
      <c r="L21" s="38"/>
    </row>
    <row r="22" spans="1:12" s="10" customFormat="1" ht="12.75">
      <c r="A22" s="29"/>
      <c r="B22" s="30" t="s">
        <v>152</v>
      </c>
      <c r="C22" s="31" t="s">
        <v>292</v>
      </c>
      <c r="D22" s="32">
        <v>10</v>
      </c>
      <c r="E22" s="33" t="s">
        <v>12</v>
      </c>
      <c r="F22" s="34" t="s">
        <v>16</v>
      </c>
      <c r="G22" s="34">
        <f t="shared" si="0"/>
        <v>0</v>
      </c>
      <c r="H22" s="35">
        <f t="shared" si="1"/>
        <v>0</v>
      </c>
      <c r="I22" s="34" t="s">
        <v>16</v>
      </c>
      <c r="J22" s="97"/>
      <c r="K22" s="37">
        <f t="shared" si="2"/>
        <v>0</v>
      </c>
      <c r="L22" s="38"/>
    </row>
    <row r="23" spans="1:12" s="10" customFormat="1" ht="12.75">
      <c r="A23" s="29"/>
      <c r="B23" s="30" t="s">
        <v>153</v>
      </c>
      <c r="C23" s="31" t="s">
        <v>293</v>
      </c>
      <c r="D23" s="32">
        <v>212</v>
      </c>
      <c r="E23" s="33" t="s">
        <v>15</v>
      </c>
      <c r="F23" s="34" t="s">
        <v>16</v>
      </c>
      <c r="G23" s="34">
        <f t="shared" si="0"/>
        <v>0</v>
      </c>
      <c r="H23" s="35">
        <f t="shared" si="1"/>
        <v>0</v>
      </c>
      <c r="I23" s="34" t="s">
        <v>16</v>
      </c>
      <c r="J23" s="97"/>
      <c r="K23" s="37">
        <f t="shared" si="2"/>
        <v>0</v>
      </c>
      <c r="L23" s="38"/>
    </row>
    <row r="24" spans="1:12" s="10" customFormat="1" ht="12.75">
      <c r="A24" s="29"/>
      <c r="B24" s="30" t="s">
        <v>154</v>
      </c>
      <c r="C24" s="31" t="s">
        <v>294</v>
      </c>
      <c r="D24" s="32">
        <v>35</v>
      </c>
      <c r="E24" s="33" t="s">
        <v>15</v>
      </c>
      <c r="F24" s="34" t="s">
        <v>16</v>
      </c>
      <c r="G24" s="34">
        <f t="shared" si="0"/>
        <v>0</v>
      </c>
      <c r="H24" s="35">
        <f aca="true" t="shared" si="3" ref="H24:H31">SUM(F24:G24)*D24</f>
        <v>0</v>
      </c>
      <c r="I24" s="34" t="s">
        <v>16</v>
      </c>
      <c r="J24" s="97"/>
      <c r="K24" s="37">
        <f t="shared" si="2"/>
        <v>0</v>
      </c>
      <c r="L24" s="38"/>
    </row>
    <row r="25" spans="1:12" s="10" customFormat="1" ht="12.75">
      <c r="A25" s="29"/>
      <c r="B25" s="30" t="s">
        <v>155</v>
      </c>
      <c r="C25" s="31" t="s">
        <v>295</v>
      </c>
      <c r="D25" s="32">
        <v>1</v>
      </c>
      <c r="E25" s="33" t="s">
        <v>12</v>
      </c>
      <c r="F25" s="34" t="s">
        <v>16</v>
      </c>
      <c r="G25" s="34">
        <f t="shared" si="0"/>
        <v>0</v>
      </c>
      <c r="H25" s="35">
        <f t="shared" si="3"/>
        <v>0</v>
      </c>
      <c r="I25" s="34" t="s">
        <v>16</v>
      </c>
      <c r="J25" s="97"/>
      <c r="K25" s="37">
        <f t="shared" si="2"/>
        <v>0</v>
      </c>
      <c r="L25" s="38"/>
    </row>
    <row r="26" spans="1:12" s="10" customFormat="1" ht="12.75">
      <c r="A26" s="29"/>
      <c r="B26" s="30" t="s">
        <v>156</v>
      </c>
      <c r="C26" s="31" t="s">
        <v>296</v>
      </c>
      <c r="D26" s="32">
        <v>1</v>
      </c>
      <c r="E26" s="33" t="s">
        <v>12</v>
      </c>
      <c r="F26" s="34" t="s">
        <v>16</v>
      </c>
      <c r="G26" s="34">
        <f t="shared" si="0"/>
        <v>0</v>
      </c>
      <c r="H26" s="35">
        <f t="shared" si="3"/>
        <v>0</v>
      </c>
      <c r="I26" s="34" t="s">
        <v>16</v>
      </c>
      <c r="J26" s="97"/>
      <c r="K26" s="37">
        <f aca="true" t="shared" si="4" ref="K26:K31">SUM(I26:J26)*D26</f>
        <v>0</v>
      </c>
      <c r="L26" s="38"/>
    </row>
    <row r="27" spans="1:12" s="10" customFormat="1" ht="25.5">
      <c r="A27" s="29"/>
      <c r="B27" s="30" t="s">
        <v>157</v>
      </c>
      <c r="C27" s="31" t="s">
        <v>321</v>
      </c>
      <c r="D27" s="32">
        <v>37</v>
      </c>
      <c r="E27" s="33" t="s">
        <v>15</v>
      </c>
      <c r="F27" s="34" t="s">
        <v>16</v>
      </c>
      <c r="G27" s="34">
        <f>TRUNC(J27/(1+$K$4),2)</f>
        <v>0</v>
      </c>
      <c r="H27" s="35">
        <f>SUM(F27:G27)*D27</f>
        <v>0</v>
      </c>
      <c r="I27" s="34" t="s">
        <v>16</v>
      </c>
      <c r="J27" s="97"/>
      <c r="K27" s="37">
        <f t="shared" si="4"/>
        <v>0</v>
      </c>
      <c r="L27" s="38"/>
    </row>
    <row r="28" spans="1:12" s="10" customFormat="1" ht="12.75">
      <c r="A28" s="29"/>
      <c r="B28" s="30" t="s">
        <v>158</v>
      </c>
      <c r="C28" s="31" t="s">
        <v>315</v>
      </c>
      <c r="D28" s="32">
        <v>4</v>
      </c>
      <c r="E28" s="33" t="s">
        <v>12</v>
      </c>
      <c r="F28" s="34" t="s">
        <v>16</v>
      </c>
      <c r="G28" s="34">
        <f>TRUNC(J28/(1+$K$4),2)</f>
        <v>0</v>
      </c>
      <c r="H28" s="35">
        <f>SUM(F28:G28)*D28</f>
        <v>0</v>
      </c>
      <c r="I28" s="34" t="s">
        <v>16</v>
      </c>
      <c r="J28" s="97"/>
      <c r="K28" s="37">
        <f t="shared" si="4"/>
        <v>0</v>
      </c>
      <c r="L28" s="38"/>
    </row>
    <row r="29" spans="1:12" s="10" customFormat="1" ht="12.75">
      <c r="A29" s="29"/>
      <c r="B29" s="30" t="s">
        <v>159</v>
      </c>
      <c r="C29" s="31" t="s">
        <v>297</v>
      </c>
      <c r="D29" s="32">
        <v>1</v>
      </c>
      <c r="E29" s="33" t="s">
        <v>12</v>
      </c>
      <c r="F29" s="34" t="s">
        <v>16</v>
      </c>
      <c r="G29" s="34">
        <f t="shared" si="0"/>
        <v>0</v>
      </c>
      <c r="H29" s="35">
        <f t="shared" si="3"/>
        <v>0</v>
      </c>
      <c r="I29" s="34" t="s">
        <v>16</v>
      </c>
      <c r="J29" s="97"/>
      <c r="K29" s="37">
        <f t="shared" si="4"/>
        <v>0</v>
      </c>
      <c r="L29" s="38"/>
    </row>
    <row r="30" spans="1:12" s="10" customFormat="1" ht="25.5">
      <c r="A30" s="29"/>
      <c r="B30" s="30" t="s">
        <v>308</v>
      </c>
      <c r="C30" s="31" t="s">
        <v>42</v>
      </c>
      <c r="D30" s="32">
        <v>1</v>
      </c>
      <c r="E30" s="33" t="s">
        <v>20</v>
      </c>
      <c r="F30" s="34" t="s">
        <v>16</v>
      </c>
      <c r="G30" s="34">
        <f t="shared" si="0"/>
        <v>0</v>
      </c>
      <c r="H30" s="35">
        <f t="shared" si="3"/>
        <v>0</v>
      </c>
      <c r="I30" s="34" t="s">
        <v>16</v>
      </c>
      <c r="J30" s="97"/>
      <c r="K30" s="37">
        <f t="shared" si="4"/>
        <v>0</v>
      </c>
      <c r="L30" s="38"/>
    </row>
    <row r="31" spans="1:12" s="10" customFormat="1" ht="12.75">
      <c r="A31" s="29"/>
      <c r="B31" s="30" t="s">
        <v>314</v>
      </c>
      <c r="C31" s="31" t="s">
        <v>43</v>
      </c>
      <c r="D31" s="32">
        <v>1</v>
      </c>
      <c r="E31" s="33" t="s">
        <v>20</v>
      </c>
      <c r="F31" s="34" t="s">
        <v>16</v>
      </c>
      <c r="G31" s="34">
        <f t="shared" si="0"/>
        <v>0</v>
      </c>
      <c r="H31" s="35">
        <f t="shared" si="3"/>
        <v>0</v>
      </c>
      <c r="I31" s="34" t="s">
        <v>16</v>
      </c>
      <c r="J31" s="97"/>
      <c r="K31" s="37">
        <f t="shared" si="4"/>
        <v>0</v>
      </c>
      <c r="L31" s="38"/>
    </row>
    <row r="32" spans="1:11" s="10" customFormat="1" ht="12.75">
      <c r="A32" s="29"/>
      <c r="B32" s="30" t="s">
        <v>1</v>
      </c>
      <c r="C32" s="31" t="s">
        <v>160</v>
      </c>
      <c r="D32" s="32"/>
      <c r="E32" s="33"/>
      <c r="F32" s="34"/>
      <c r="G32" s="34"/>
      <c r="H32" s="35"/>
      <c r="I32" s="34"/>
      <c r="J32" s="36"/>
      <c r="K32" s="37"/>
    </row>
    <row r="33" spans="1:16" s="10" customFormat="1" ht="12.75">
      <c r="A33" s="29"/>
      <c r="B33" s="30" t="s">
        <v>161</v>
      </c>
      <c r="C33" s="31" t="s">
        <v>298</v>
      </c>
      <c r="D33" s="32">
        <v>10</v>
      </c>
      <c r="E33" s="33" t="s">
        <v>12</v>
      </c>
      <c r="F33" s="34" t="s">
        <v>16</v>
      </c>
      <c r="G33" s="34">
        <f t="shared" si="0"/>
        <v>0</v>
      </c>
      <c r="H33" s="35">
        <f aca="true" t="shared" si="5" ref="H33:H42">SUM(F33:G33)*D33</f>
        <v>0</v>
      </c>
      <c r="I33" s="34" t="s">
        <v>16</v>
      </c>
      <c r="J33" s="97"/>
      <c r="K33" s="37">
        <f aca="true" t="shared" si="6" ref="K33:K42">SUM(I33:J33)*D33</f>
        <v>0</v>
      </c>
      <c r="P33" s="39"/>
    </row>
    <row r="34" spans="1:16" s="41" customFormat="1" ht="12.75">
      <c r="A34" s="40"/>
      <c r="B34" s="30" t="s">
        <v>162</v>
      </c>
      <c r="C34" s="31" t="s">
        <v>299</v>
      </c>
      <c r="D34" s="32">
        <v>4</v>
      </c>
      <c r="E34" s="33" t="s">
        <v>15</v>
      </c>
      <c r="F34" s="34" t="s">
        <v>16</v>
      </c>
      <c r="G34" s="34">
        <f t="shared" si="0"/>
        <v>0</v>
      </c>
      <c r="H34" s="35">
        <f t="shared" si="5"/>
        <v>0</v>
      </c>
      <c r="I34" s="34" t="s">
        <v>16</v>
      </c>
      <c r="J34" s="97"/>
      <c r="K34" s="37">
        <f t="shared" si="6"/>
        <v>0</v>
      </c>
      <c r="M34" s="42"/>
      <c r="P34" s="43"/>
    </row>
    <row r="35" spans="1:16" s="41" customFormat="1" ht="12.75">
      <c r="A35" s="40"/>
      <c r="B35" s="30" t="s">
        <v>163</v>
      </c>
      <c r="C35" s="31" t="s">
        <v>300</v>
      </c>
      <c r="D35" s="32">
        <v>20</v>
      </c>
      <c r="E35" s="33" t="s">
        <v>15</v>
      </c>
      <c r="F35" s="34" t="s">
        <v>16</v>
      </c>
      <c r="G35" s="34">
        <f t="shared" si="0"/>
        <v>0</v>
      </c>
      <c r="H35" s="35">
        <f t="shared" si="5"/>
        <v>0</v>
      </c>
      <c r="I35" s="34" t="s">
        <v>16</v>
      </c>
      <c r="J35" s="97"/>
      <c r="K35" s="37">
        <f t="shared" si="6"/>
        <v>0</v>
      </c>
      <c r="P35" s="43"/>
    </row>
    <row r="36" spans="1:16" s="41" customFormat="1" ht="25.5">
      <c r="A36" s="40"/>
      <c r="B36" s="30" t="s">
        <v>164</v>
      </c>
      <c r="C36" s="31" t="s">
        <v>301</v>
      </c>
      <c r="D36" s="32">
        <v>57</v>
      </c>
      <c r="E36" s="33" t="s">
        <v>12</v>
      </c>
      <c r="F36" s="34" t="s">
        <v>16</v>
      </c>
      <c r="G36" s="34">
        <f>TRUNC(J36/(1+$K$4),2)</f>
        <v>0</v>
      </c>
      <c r="H36" s="35">
        <f t="shared" si="5"/>
        <v>0</v>
      </c>
      <c r="I36" s="34" t="s">
        <v>16</v>
      </c>
      <c r="J36" s="97"/>
      <c r="K36" s="37">
        <f t="shared" si="6"/>
        <v>0</v>
      </c>
      <c r="P36" s="43"/>
    </row>
    <row r="37" spans="1:16" s="38" customFormat="1" ht="12.75">
      <c r="A37" s="40"/>
      <c r="B37" s="30" t="s">
        <v>165</v>
      </c>
      <c r="C37" s="31" t="s">
        <v>302</v>
      </c>
      <c r="D37" s="32">
        <v>10</v>
      </c>
      <c r="E37" s="33" t="s">
        <v>15</v>
      </c>
      <c r="F37" s="34" t="s">
        <v>16</v>
      </c>
      <c r="G37" s="34">
        <f t="shared" si="0"/>
        <v>0</v>
      </c>
      <c r="H37" s="35">
        <f t="shared" si="5"/>
        <v>0</v>
      </c>
      <c r="I37" s="34" t="s">
        <v>16</v>
      </c>
      <c r="J37" s="97"/>
      <c r="K37" s="37">
        <f>SUM(I37:J37)*D37</f>
        <v>0</v>
      </c>
      <c r="P37" s="44"/>
    </row>
    <row r="38" spans="1:16" s="38" customFormat="1" ht="12.75">
      <c r="A38" s="40"/>
      <c r="B38" s="30" t="s">
        <v>166</v>
      </c>
      <c r="C38" s="31" t="s">
        <v>303</v>
      </c>
      <c r="D38" s="32">
        <v>32</v>
      </c>
      <c r="E38" s="33" t="s">
        <v>15</v>
      </c>
      <c r="F38" s="34" t="s">
        <v>16</v>
      </c>
      <c r="G38" s="34">
        <f t="shared" si="0"/>
        <v>0</v>
      </c>
      <c r="H38" s="35">
        <f t="shared" si="5"/>
        <v>0</v>
      </c>
      <c r="I38" s="34" t="s">
        <v>16</v>
      </c>
      <c r="J38" s="97"/>
      <c r="K38" s="37">
        <f>SUM(I38:J38)*D38</f>
        <v>0</v>
      </c>
      <c r="P38" s="44"/>
    </row>
    <row r="39" spans="1:16" s="38" customFormat="1" ht="12.75">
      <c r="A39" s="40"/>
      <c r="B39" s="30" t="s">
        <v>167</v>
      </c>
      <c r="C39" s="31" t="s">
        <v>304</v>
      </c>
      <c r="D39" s="32">
        <v>2</v>
      </c>
      <c r="E39" s="33" t="s">
        <v>12</v>
      </c>
      <c r="F39" s="34" t="s">
        <v>16</v>
      </c>
      <c r="G39" s="34">
        <f t="shared" si="0"/>
        <v>0</v>
      </c>
      <c r="H39" s="35">
        <f t="shared" si="5"/>
        <v>0</v>
      </c>
      <c r="I39" s="34" t="s">
        <v>16</v>
      </c>
      <c r="J39" s="97"/>
      <c r="K39" s="37">
        <f>SUM(I39:J39)*D39</f>
        <v>0</v>
      </c>
      <c r="P39" s="44"/>
    </row>
    <row r="40" spans="1:16" s="38" customFormat="1" ht="12.75">
      <c r="A40" s="40"/>
      <c r="B40" s="30" t="s">
        <v>168</v>
      </c>
      <c r="C40" s="31" t="s">
        <v>305</v>
      </c>
      <c r="D40" s="32">
        <v>1</v>
      </c>
      <c r="E40" s="33" t="s">
        <v>12</v>
      </c>
      <c r="F40" s="34" t="s">
        <v>16</v>
      </c>
      <c r="G40" s="34">
        <f t="shared" si="0"/>
        <v>0</v>
      </c>
      <c r="H40" s="35">
        <f t="shared" si="5"/>
        <v>0</v>
      </c>
      <c r="I40" s="34" t="s">
        <v>16</v>
      </c>
      <c r="J40" s="97"/>
      <c r="K40" s="37">
        <f>SUM(I40:J40)*D40</f>
        <v>0</v>
      </c>
      <c r="P40" s="44"/>
    </row>
    <row r="41" spans="1:16" s="38" customFormat="1" ht="12.75">
      <c r="A41" s="40"/>
      <c r="B41" s="30" t="s">
        <v>169</v>
      </c>
      <c r="C41" s="31" t="s">
        <v>306</v>
      </c>
      <c r="D41" s="32">
        <v>1</v>
      </c>
      <c r="E41" s="33" t="s">
        <v>12</v>
      </c>
      <c r="F41" s="34" t="s">
        <v>16</v>
      </c>
      <c r="G41" s="34">
        <f>TRUNC(J41/(1+$K$4),2)</f>
        <v>0</v>
      </c>
      <c r="H41" s="35">
        <f>SUM(F41:G41)*D41</f>
        <v>0</v>
      </c>
      <c r="I41" s="34" t="s">
        <v>16</v>
      </c>
      <c r="J41" s="97"/>
      <c r="K41" s="37">
        <f>SUM(I41:J41)*D41</f>
        <v>0</v>
      </c>
      <c r="P41" s="44"/>
    </row>
    <row r="42" spans="1:16" s="38" customFormat="1" ht="25.5">
      <c r="A42" s="40"/>
      <c r="B42" s="30" t="s">
        <v>307</v>
      </c>
      <c r="C42" s="31" t="s">
        <v>318</v>
      </c>
      <c r="D42" s="32">
        <v>37</v>
      </c>
      <c r="E42" s="33" t="s">
        <v>15</v>
      </c>
      <c r="F42" s="34" t="s">
        <v>16</v>
      </c>
      <c r="G42" s="34">
        <f>TRUNC(J42/(1+$K$4),2)</f>
        <v>0</v>
      </c>
      <c r="H42" s="35">
        <f t="shared" si="5"/>
        <v>0</v>
      </c>
      <c r="I42" s="34" t="s">
        <v>16</v>
      </c>
      <c r="J42" s="97"/>
      <c r="K42" s="37">
        <f t="shared" si="6"/>
        <v>0</v>
      </c>
      <c r="P42" s="44"/>
    </row>
    <row r="43" spans="1:11" s="38" customFormat="1" ht="12.75">
      <c r="A43" s="3"/>
      <c r="B43" s="2">
        <v>2</v>
      </c>
      <c r="C43" s="4" t="s">
        <v>64</v>
      </c>
      <c r="D43" s="5"/>
      <c r="E43" s="5"/>
      <c r="F43" s="5"/>
      <c r="G43" s="5"/>
      <c r="H43" s="5"/>
      <c r="I43" s="5"/>
      <c r="J43" s="5"/>
      <c r="K43" s="6"/>
    </row>
    <row r="44" spans="1:11" s="38" customFormat="1" ht="12.75">
      <c r="A44" s="40"/>
      <c r="B44" s="30" t="s">
        <v>14</v>
      </c>
      <c r="C44" s="31" t="s">
        <v>66</v>
      </c>
      <c r="D44" s="32"/>
      <c r="E44" s="33"/>
      <c r="F44" s="34"/>
      <c r="G44" s="34"/>
      <c r="H44" s="35"/>
      <c r="I44" s="45"/>
      <c r="J44" s="36"/>
      <c r="K44" s="37"/>
    </row>
    <row r="45" spans="1:11" s="38" customFormat="1" ht="12.75">
      <c r="A45" s="40"/>
      <c r="B45" s="30" t="s">
        <v>68</v>
      </c>
      <c r="C45" s="31" t="s">
        <v>65</v>
      </c>
      <c r="D45" s="32">
        <v>20</v>
      </c>
      <c r="E45" s="33" t="s">
        <v>15</v>
      </c>
      <c r="F45" s="34" t="s">
        <v>16</v>
      </c>
      <c r="G45" s="34">
        <f>TRUNC(J45/(1+$K$4),2)</f>
        <v>0</v>
      </c>
      <c r="H45" s="35">
        <f aca="true" t="shared" si="7" ref="H45:H56">SUM(F45:G45)*D45</f>
        <v>0</v>
      </c>
      <c r="I45" s="45" t="s">
        <v>16</v>
      </c>
      <c r="J45" s="97"/>
      <c r="K45" s="37">
        <f aca="true" t="shared" si="8" ref="K45:K56">SUM(I45:J45)*D45</f>
        <v>0</v>
      </c>
    </row>
    <row r="46" spans="1:11" s="38" customFormat="1" ht="12.75">
      <c r="A46" s="40"/>
      <c r="B46" s="30" t="s">
        <v>69</v>
      </c>
      <c r="C46" s="31" t="s">
        <v>113</v>
      </c>
      <c r="D46" s="32">
        <v>24</v>
      </c>
      <c r="E46" s="33" t="s">
        <v>15</v>
      </c>
      <c r="F46" s="34">
        <f>TRUNC(I46/(1+$K$4),2)</f>
        <v>0</v>
      </c>
      <c r="G46" s="34">
        <f>TRUNC(J46/(1+$K$4),2)</f>
        <v>0</v>
      </c>
      <c r="H46" s="35">
        <f t="shared" si="7"/>
        <v>0</v>
      </c>
      <c r="I46" s="98"/>
      <c r="J46" s="97"/>
      <c r="K46" s="37">
        <f t="shared" si="8"/>
        <v>0</v>
      </c>
    </row>
    <row r="47" spans="1:12" s="38" customFormat="1" ht="25.5">
      <c r="A47" s="40"/>
      <c r="B47" s="30" t="s">
        <v>70</v>
      </c>
      <c r="C47" s="31" t="s">
        <v>73</v>
      </c>
      <c r="D47" s="32">
        <v>10</v>
      </c>
      <c r="E47" s="33" t="s">
        <v>12</v>
      </c>
      <c r="F47" s="34" t="s">
        <v>16</v>
      </c>
      <c r="G47" s="34">
        <f>TRUNC(J47/(1+$K$4),2)</f>
        <v>0</v>
      </c>
      <c r="H47" s="35">
        <f t="shared" si="7"/>
        <v>0</v>
      </c>
      <c r="I47" s="45" t="s">
        <v>16</v>
      </c>
      <c r="J47" s="97"/>
      <c r="K47" s="37">
        <f t="shared" si="8"/>
        <v>0</v>
      </c>
      <c r="L47" s="46"/>
    </row>
    <row r="48" spans="1:12" s="38" customFormat="1" ht="12.75">
      <c r="A48" s="40"/>
      <c r="B48" s="30" t="s">
        <v>71</v>
      </c>
      <c r="C48" s="31" t="s">
        <v>97</v>
      </c>
      <c r="D48" s="32">
        <v>4</v>
      </c>
      <c r="E48" s="33" t="s">
        <v>12</v>
      </c>
      <c r="F48" s="34">
        <f>TRUNC(I48/(1+$K$4),2)</f>
        <v>0</v>
      </c>
      <c r="G48" s="34">
        <f aca="true" t="shared" si="9" ref="G48:G56">TRUNC(J48/(1+$K$4),2)</f>
        <v>0</v>
      </c>
      <c r="H48" s="35">
        <f t="shared" si="7"/>
        <v>0</v>
      </c>
      <c r="I48" s="98"/>
      <c r="J48" s="97"/>
      <c r="K48" s="37">
        <f t="shared" si="8"/>
        <v>0</v>
      </c>
      <c r="L48" s="47"/>
    </row>
    <row r="49" spans="1:11" s="10" customFormat="1" ht="12.75">
      <c r="A49" s="29"/>
      <c r="B49" s="30" t="s">
        <v>72</v>
      </c>
      <c r="C49" s="31" t="s">
        <v>98</v>
      </c>
      <c r="D49" s="32">
        <v>20</v>
      </c>
      <c r="E49" s="33" t="s">
        <v>15</v>
      </c>
      <c r="F49" s="34">
        <f>TRUNC(I49/(1+$K$4),2)</f>
        <v>0</v>
      </c>
      <c r="G49" s="34">
        <f t="shared" si="9"/>
        <v>0</v>
      </c>
      <c r="H49" s="35">
        <f t="shared" si="7"/>
        <v>0</v>
      </c>
      <c r="I49" s="98"/>
      <c r="J49" s="97"/>
      <c r="K49" s="37">
        <f t="shared" si="8"/>
        <v>0</v>
      </c>
    </row>
    <row r="50" spans="1:11" s="10" customFormat="1" ht="12.75">
      <c r="A50" s="29"/>
      <c r="B50" s="30" t="s">
        <v>117</v>
      </c>
      <c r="C50" s="31" t="s">
        <v>120</v>
      </c>
      <c r="D50" s="32">
        <v>212</v>
      </c>
      <c r="E50" s="33" t="s">
        <v>15</v>
      </c>
      <c r="F50" s="34">
        <f>TRUNC(I50/(1+$K$4),2)</f>
        <v>0</v>
      </c>
      <c r="G50" s="34">
        <f t="shared" si="9"/>
        <v>0</v>
      </c>
      <c r="H50" s="35">
        <f t="shared" si="7"/>
        <v>0</v>
      </c>
      <c r="I50" s="98"/>
      <c r="J50" s="97"/>
      <c r="K50" s="37">
        <f t="shared" si="8"/>
        <v>0</v>
      </c>
    </row>
    <row r="51" spans="1:11" s="10" customFormat="1" ht="25.5">
      <c r="A51" s="29"/>
      <c r="B51" s="30" t="s">
        <v>118</v>
      </c>
      <c r="C51" s="31" t="s">
        <v>174</v>
      </c>
      <c r="D51" s="32">
        <v>212</v>
      </c>
      <c r="E51" s="33" t="s">
        <v>15</v>
      </c>
      <c r="F51" s="34">
        <f>TRUNC(I51/(1+$K$4),2)</f>
        <v>0</v>
      </c>
      <c r="G51" s="34">
        <f t="shared" si="9"/>
        <v>0</v>
      </c>
      <c r="H51" s="35">
        <f t="shared" si="7"/>
        <v>0</v>
      </c>
      <c r="I51" s="98"/>
      <c r="J51" s="97"/>
      <c r="K51" s="37">
        <f t="shared" si="8"/>
        <v>0</v>
      </c>
    </row>
    <row r="52" spans="1:11" s="10" customFormat="1" ht="12.75">
      <c r="A52" s="29"/>
      <c r="B52" s="30" t="s">
        <v>119</v>
      </c>
      <c r="C52" s="31" t="s">
        <v>116</v>
      </c>
      <c r="D52" s="32">
        <v>57</v>
      </c>
      <c r="E52" s="33" t="s">
        <v>12</v>
      </c>
      <c r="F52" s="34" t="s">
        <v>16</v>
      </c>
      <c r="G52" s="34">
        <f t="shared" si="9"/>
        <v>0</v>
      </c>
      <c r="H52" s="35">
        <f t="shared" si="7"/>
        <v>0</v>
      </c>
      <c r="I52" s="45" t="s">
        <v>16</v>
      </c>
      <c r="J52" s="97"/>
      <c r="K52" s="37">
        <f t="shared" si="8"/>
        <v>0</v>
      </c>
    </row>
    <row r="53" spans="1:11" s="10" customFormat="1" ht="12.75">
      <c r="A53" s="29"/>
      <c r="B53" s="30" t="s">
        <v>23</v>
      </c>
      <c r="C53" s="31" t="s">
        <v>67</v>
      </c>
      <c r="D53" s="32"/>
      <c r="E53" s="33"/>
      <c r="F53" s="34"/>
      <c r="G53" s="34"/>
      <c r="H53" s="35"/>
      <c r="I53" s="45"/>
      <c r="J53" s="36"/>
      <c r="K53" s="37"/>
    </row>
    <row r="54" spans="1:11" s="10" customFormat="1" ht="12.75">
      <c r="A54" s="29"/>
      <c r="B54" s="30" t="s">
        <v>99</v>
      </c>
      <c r="C54" s="31" t="s">
        <v>108</v>
      </c>
      <c r="D54" s="48">
        <v>1</v>
      </c>
      <c r="E54" s="33" t="s">
        <v>22</v>
      </c>
      <c r="F54" s="34">
        <f>TRUNC(I54/(1+$K$4),2)</f>
        <v>0</v>
      </c>
      <c r="G54" s="34">
        <f t="shared" si="9"/>
        <v>0</v>
      </c>
      <c r="H54" s="35">
        <f t="shared" si="7"/>
        <v>0</v>
      </c>
      <c r="I54" s="98"/>
      <c r="J54" s="97"/>
      <c r="K54" s="37">
        <f t="shared" si="8"/>
        <v>0</v>
      </c>
    </row>
    <row r="55" spans="1:11" s="10" customFormat="1" ht="25.5">
      <c r="A55" s="29"/>
      <c r="B55" s="30" t="s">
        <v>109</v>
      </c>
      <c r="C55" s="31" t="s">
        <v>111</v>
      </c>
      <c r="D55" s="48">
        <v>30</v>
      </c>
      <c r="E55" s="33" t="s">
        <v>15</v>
      </c>
      <c r="F55" s="34">
        <f>TRUNC(I55/(1+$K$4),2)</f>
        <v>0</v>
      </c>
      <c r="G55" s="34">
        <f t="shared" si="9"/>
        <v>0</v>
      </c>
      <c r="H55" s="35">
        <f t="shared" si="7"/>
        <v>0</v>
      </c>
      <c r="I55" s="98"/>
      <c r="J55" s="97"/>
      <c r="K55" s="37">
        <f t="shared" si="8"/>
        <v>0</v>
      </c>
    </row>
    <row r="56" spans="1:11" s="10" customFormat="1" ht="25.5">
      <c r="A56" s="29"/>
      <c r="B56" s="30" t="s">
        <v>110</v>
      </c>
      <c r="C56" s="31" t="s">
        <v>112</v>
      </c>
      <c r="D56" s="48">
        <v>8</v>
      </c>
      <c r="E56" s="33" t="s">
        <v>15</v>
      </c>
      <c r="F56" s="34">
        <f>TRUNC(I56/(1+$K$4),2)</f>
        <v>0</v>
      </c>
      <c r="G56" s="34">
        <f t="shared" si="9"/>
        <v>0</v>
      </c>
      <c r="H56" s="35">
        <f t="shared" si="7"/>
        <v>0</v>
      </c>
      <c r="I56" s="98"/>
      <c r="J56" s="97"/>
      <c r="K56" s="37">
        <f t="shared" si="8"/>
        <v>0</v>
      </c>
    </row>
    <row r="57" spans="1:11" s="10" customFormat="1" ht="12.75">
      <c r="A57" s="3"/>
      <c r="B57" s="1">
        <v>3</v>
      </c>
      <c r="C57" s="4" t="s">
        <v>49</v>
      </c>
      <c r="D57" s="5"/>
      <c r="E57" s="5"/>
      <c r="F57" s="5"/>
      <c r="G57" s="5"/>
      <c r="H57" s="5"/>
      <c r="I57" s="5"/>
      <c r="J57" s="5"/>
      <c r="K57" s="6"/>
    </row>
    <row r="58" spans="1:11" s="10" customFormat="1" ht="38.25">
      <c r="A58" s="49"/>
      <c r="B58" s="30" t="s">
        <v>19</v>
      </c>
      <c r="C58" s="31" t="s">
        <v>309</v>
      </c>
      <c r="D58" s="32">
        <v>36</v>
      </c>
      <c r="E58" s="33" t="s">
        <v>15</v>
      </c>
      <c r="F58" s="34">
        <f>TRUNC(I58/(1+$K$4),2)</f>
        <v>0</v>
      </c>
      <c r="G58" s="34">
        <f>TRUNC(J58/(1+$K$4),2)</f>
        <v>0</v>
      </c>
      <c r="H58" s="35">
        <f>SUM(F58:G58)*D58</f>
        <v>0</v>
      </c>
      <c r="I58" s="98"/>
      <c r="J58" s="97"/>
      <c r="K58" s="37">
        <f>SUM(I58:J58)*D58</f>
        <v>0</v>
      </c>
    </row>
    <row r="59" spans="1:17" s="10" customFormat="1" ht="38.25">
      <c r="A59" s="49"/>
      <c r="B59" s="30" t="s">
        <v>21</v>
      </c>
      <c r="C59" s="31" t="s">
        <v>74</v>
      </c>
      <c r="D59" s="32">
        <v>35</v>
      </c>
      <c r="E59" s="33" t="s">
        <v>15</v>
      </c>
      <c r="F59" s="34">
        <f>TRUNC(I59/(1+$K$4),2)</f>
        <v>0</v>
      </c>
      <c r="G59" s="34">
        <f>TRUNC(J59/(1+$K$4),2)</f>
        <v>0</v>
      </c>
      <c r="H59" s="35">
        <f aca="true" t="shared" si="10" ref="H59:H72">SUM(F59:G59)*D59</f>
        <v>0</v>
      </c>
      <c r="I59" s="98"/>
      <c r="J59" s="97"/>
      <c r="K59" s="37">
        <f aca="true" t="shared" si="11" ref="K59:K72">SUM(I59:J59)*D59</f>
        <v>0</v>
      </c>
      <c r="M59" s="50"/>
      <c r="N59" s="50"/>
      <c r="O59" s="51"/>
      <c r="P59" s="50"/>
      <c r="Q59" s="50"/>
    </row>
    <row r="60" spans="1:17" s="10" customFormat="1" ht="51">
      <c r="A60" s="49"/>
      <c r="B60" s="30" t="s">
        <v>24</v>
      </c>
      <c r="C60" s="31" t="s">
        <v>75</v>
      </c>
      <c r="D60" s="32">
        <v>20</v>
      </c>
      <c r="E60" s="33" t="s">
        <v>15</v>
      </c>
      <c r="F60" s="34">
        <f>TRUNC(I60/(1+$K$4),2)</f>
        <v>0</v>
      </c>
      <c r="G60" s="34">
        <f aca="true" t="shared" si="12" ref="G60:G74">TRUNC(J60/(1+$K$4),2)</f>
        <v>0</v>
      </c>
      <c r="H60" s="35">
        <f t="shared" si="10"/>
        <v>0</v>
      </c>
      <c r="I60" s="98"/>
      <c r="J60" s="97"/>
      <c r="K60" s="37">
        <f t="shared" si="11"/>
        <v>0</v>
      </c>
      <c r="M60" s="50"/>
      <c r="N60" s="50"/>
      <c r="O60" s="51"/>
      <c r="P60" s="50"/>
      <c r="Q60" s="50"/>
    </row>
    <row r="61" spans="1:17" s="10" customFormat="1" ht="38.25">
      <c r="A61" s="49"/>
      <c r="B61" s="30" t="s">
        <v>25</v>
      </c>
      <c r="C61" s="31" t="s">
        <v>76</v>
      </c>
      <c r="D61" s="32">
        <v>1</v>
      </c>
      <c r="E61" s="33" t="s">
        <v>12</v>
      </c>
      <c r="F61" s="34">
        <f>TRUNC(I61/(1+$K$4),2)</f>
        <v>0</v>
      </c>
      <c r="G61" s="34">
        <f t="shared" si="12"/>
        <v>0</v>
      </c>
      <c r="H61" s="35">
        <f t="shared" si="10"/>
        <v>0</v>
      </c>
      <c r="I61" s="98"/>
      <c r="J61" s="97"/>
      <c r="K61" s="37">
        <f t="shared" si="11"/>
        <v>0</v>
      </c>
      <c r="M61" s="50"/>
      <c r="N61" s="50"/>
      <c r="O61" s="51"/>
      <c r="P61" s="50"/>
      <c r="Q61" s="50"/>
    </row>
    <row r="62" spans="1:17" s="10" customFormat="1" ht="38.25">
      <c r="A62" s="49"/>
      <c r="B62" s="30" t="s">
        <v>26</v>
      </c>
      <c r="C62" s="31" t="s">
        <v>77</v>
      </c>
      <c r="D62" s="32">
        <v>1</v>
      </c>
      <c r="E62" s="33" t="s">
        <v>12</v>
      </c>
      <c r="F62" s="34">
        <f>TRUNC(I62/(1+$K$4),2)</f>
        <v>0</v>
      </c>
      <c r="G62" s="34">
        <f t="shared" si="12"/>
        <v>0</v>
      </c>
      <c r="H62" s="35">
        <f t="shared" si="10"/>
        <v>0</v>
      </c>
      <c r="I62" s="98"/>
      <c r="J62" s="97"/>
      <c r="K62" s="37">
        <f t="shared" si="11"/>
        <v>0</v>
      </c>
      <c r="M62" s="50"/>
      <c r="N62" s="50"/>
      <c r="O62" s="51"/>
      <c r="P62" s="50"/>
      <c r="Q62" s="50"/>
    </row>
    <row r="63" spans="1:17" s="10" customFormat="1" ht="25.5">
      <c r="A63" s="49"/>
      <c r="B63" s="30" t="s">
        <v>78</v>
      </c>
      <c r="C63" s="31" t="s">
        <v>310</v>
      </c>
      <c r="D63" s="32">
        <v>66</v>
      </c>
      <c r="E63" s="33" t="s">
        <v>15</v>
      </c>
      <c r="F63" s="34">
        <f>TRUNC(I63/(1+$K$4),2)</f>
        <v>0</v>
      </c>
      <c r="G63" s="34">
        <f t="shared" si="12"/>
        <v>0</v>
      </c>
      <c r="H63" s="35">
        <f t="shared" si="10"/>
        <v>0</v>
      </c>
      <c r="I63" s="98"/>
      <c r="J63" s="97"/>
      <c r="K63" s="37">
        <f t="shared" si="11"/>
        <v>0</v>
      </c>
      <c r="M63" s="52"/>
      <c r="N63" s="52"/>
      <c r="O63" s="52"/>
      <c r="P63" s="50"/>
      <c r="Q63" s="53"/>
    </row>
    <row r="64" spans="1:11" s="10" customFormat="1" ht="12.75">
      <c r="A64" s="49"/>
      <c r="B64" s="30" t="s">
        <v>79</v>
      </c>
      <c r="C64" s="31" t="s">
        <v>80</v>
      </c>
      <c r="D64" s="32">
        <v>4</v>
      </c>
      <c r="E64" s="33" t="s">
        <v>15</v>
      </c>
      <c r="F64" s="34">
        <f>TRUNC(I64/(1+$K$4),2)</f>
        <v>0</v>
      </c>
      <c r="G64" s="34">
        <f t="shared" si="12"/>
        <v>0</v>
      </c>
      <c r="H64" s="35">
        <f t="shared" si="10"/>
        <v>0</v>
      </c>
      <c r="I64" s="98"/>
      <c r="J64" s="97"/>
      <c r="K64" s="37">
        <f t="shared" si="11"/>
        <v>0</v>
      </c>
    </row>
    <row r="65" spans="1:11" s="10" customFormat="1" ht="12.75">
      <c r="A65" s="49"/>
      <c r="B65" s="30" t="s">
        <v>93</v>
      </c>
      <c r="C65" s="109" t="s">
        <v>332</v>
      </c>
      <c r="D65" s="110"/>
      <c r="E65" s="33"/>
      <c r="F65" s="34"/>
      <c r="G65" s="34"/>
      <c r="H65" s="35"/>
      <c r="I65" s="98"/>
      <c r="J65" s="97"/>
      <c r="K65" s="37"/>
    </row>
    <row r="66" spans="1:11" s="10" customFormat="1" ht="38.25">
      <c r="A66" s="49"/>
      <c r="B66" s="30" t="s">
        <v>325</v>
      </c>
      <c r="C66" s="109" t="s">
        <v>333</v>
      </c>
      <c r="D66" s="110">
        <v>1</v>
      </c>
      <c r="E66" s="33" t="s">
        <v>12</v>
      </c>
      <c r="F66" s="34">
        <f aca="true" t="shared" si="13" ref="F66:F71">TRUNC(I66/(1+$K$4),2)</f>
        <v>0</v>
      </c>
      <c r="G66" s="34">
        <f aca="true" t="shared" si="14" ref="G66:G71">TRUNC(J66/(1+$K$4),2)</f>
        <v>0</v>
      </c>
      <c r="H66" s="35">
        <f aca="true" t="shared" si="15" ref="H66:H71">SUM(F66:G66)*D66</f>
        <v>0</v>
      </c>
      <c r="I66" s="98"/>
      <c r="J66" s="97"/>
      <c r="K66" s="37">
        <f t="shared" si="11"/>
        <v>0</v>
      </c>
    </row>
    <row r="67" spans="1:11" s="10" customFormat="1" ht="25.5">
      <c r="A67" s="49"/>
      <c r="B67" s="30" t="s">
        <v>326</v>
      </c>
      <c r="C67" s="109" t="s">
        <v>334</v>
      </c>
      <c r="D67" s="110">
        <v>1</v>
      </c>
      <c r="E67" s="33" t="s">
        <v>12</v>
      </c>
      <c r="F67" s="34">
        <f t="shared" si="13"/>
        <v>0</v>
      </c>
      <c r="G67" s="34">
        <f t="shared" si="14"/>
        <v>0</v>
      </c>
      <c r="H67" s="35">
        <f t="shared" si="15"/>
        <v>0</v>
      </c>
      <c r="I67" s="98"/>
      <c r="J67" s="97"/>
      <c r="K67" s="37">
        <f t="shared" si="11"/>
        <v>0</v>
      </c>
    </row>
    <row r="68" spans="1:11" s="10" customFormat="1" ht="38.25">
      <c r="A68" s="49"/>
      <c r="B68" s="30" t="s">
        <v>327</v>
      </c>
      <c r="C68" s="109" t="s">
        <v>335</v>
      </c>
      <c r="D68" s="110">
        <v>13</v>
      </c>
      <c r="E68" s="33" t="s">
        <v>15</v>
      </c>
      <c r="F68" s="34">
        <f t="shared" si="13"/>
        <v>0</v>
      </c>
      <c r="G68" s="34">
        <f t="shared" si="14"/>
        <v>0</v>
      </c>
      <c r="H68" s="35">
        <f t="shared" si="15"/>
        <v>0</v>
      </c>
      <c r="I68" s="98"/>
      <c r="J68" s="97"/>
      <c r="K68" s="37">
        <f t="shared" si="11"/>
        <v>0</v>
      </c>
    </row>
    <row r="69" spans="1:11" s="10" customFormat="1" ht="12.75">
      <c r="A69" s="49"/>
      <c r="B69" s="30" t="s">
        <v>328</v>
      </c>
      <c r="C69" s="109" t="s">
        <v>336</v>
      </c>
      <c r="D69" s="110">
        <v>13</v>
      </c>
      <c r="E69" s="33" t="s">
        <v>15</v>
      </c>
      <c r="F69" s="34">
        <f t="shared" si="13"/>
        <v>0</v>
      </c>
      <c r="G69" s="34">
        <f t="shared" si="14"/>
        <v>0</v>
      </c>
      <c r="H69" s="35">
        <f t="shared" si="15"/>
        <v>0</v>
      </c>
      <c r="I69" s="98"/>
      <c r="J69" s="97"/>
      <c r="K69" s="37">
        <f t="shared" si="11"/>
        <v>0</v>
      </c>
    </row>
    <row r="70" spans="1:11" s="10" customFormat="1" ht="25.5">
      <c r="A70" s="49"/>
      <c r="B70" s="30" t="s">
        <v>329</v>
      </c>
      <c r="C70" s="109" t="s">
        <v>337</v>
      </c>
      <c r="D70" s="110">
        <v>9</v>
      </c>
      <c r="E70" s="33" t="s">
        <v>15</v>
      </c>
      <c r="F70" s="34">
        <f t="shared" si="13"/>
        <v>0</v>
      </c>
      <c r="G70" s="34">
        <f t="shared" si="14"/>
        <v>0</v>
      </c>
      <c r="H70" s="35">
        <f t="shared" si="15"/>
        <v>0</v>
      </c>
      <c r="I70" s="98"/>
      <c r="J70" s="97"/>
      <c r="K70" s="37">
        <f t="shared" si="11"/>
        <v>0</v>
      </c>
    </row>
    <row r="71" spans="1:11" s="10" customFormat="1" ht="12.75">
      <c r="A71" s="49"/>
      <c r="B71" s="30" t="s">
        <v>330</v>
      </c>
      <c r="C71" s="109" t="s">
        <v>338</v>
      </c>
      <c r="D71" s="110">
        <v>4</v>
      </c>
      <c r="E71" s="33" t="s">
        <v>15</v>
      </c>
      <c r="F71" s="34">
        <f t="shared" si="13"/>
        <v>0</v>
      </c>
      <c r="G71" s="34">
        <f t="shared" si="14"/>
        <v>0</v>
      </c>
      <c r="H71" s="35">
        <f t="shared" si="15"/>
        <v>0</v>
      </c>
      <c r="I71" s="98"/>
      <c r="J71" s="97"/>
      <c r="K71" s="37">
        <f t="shared" si="11"/>
        <v>0</v>
      </c>
    </row>
    <row r="72" spans="1:11" s="10" customFormat="1" ht="25.5">
      <c r="A72" s="49"/>
      <c r="B72" s="30" t="s">
        <v>311</v>
      </c>
      <c r="C72" s="31" t="s">
        <v>317</v>
      </c>
      <c r="D72" s="32">
        <v>37</v>
      </c>
      <c r="E72" s="33" t="s">
        <v>12</v>
      </c>
      <c r="F72" s="34" t="s">
        <v>16</v>
      </c>
      <c r="G72" s="34">
        <f t="shared" si="12"/>
        <v>0</v>
      </c>
      <c r="H72" s="35">
        <f t="shared" si="10"/>
        <v>0</v>
      </c>
      <c r="I72" s="45" t="s">
        <v>16</v>
      </c>
      <c r="J72" s="97"/>
      <c r="K72" s="37">
        <f t="shared" si="11"/>
        <v>0</v>
      </c>
    </row>
    <row r="73" spans="1:11" s="10" customFormat="1" ht="12.75">
      <c r="A73" s="49"/>
      <c r="B73" s="30" t="s">
        <v>322</v>
      </c>
      <c r="C73" s="31" t="s">
        <v>316</v>
      </c>
      <c r="D73" s="32">
        <v>3</v>
      </c>
      <c r="E73" s="33" t="s">
        <v>15</v>
      </c>
      <c r="F73" s="34">
        <f>TRUNC(I73/(1+$K$4),2)</f>
        <v>0</v>
      </c>
      <c r="G73" s="34">
        <f>TRUNC(J73/(1+$K$4),2)</f>
        <v>0</v>
      </c>
      <c r="H73" s="35">
        <f>SUM(F73:G73)*D73</f>
        <v>0</v>
      </c>
      <c r="I73" s="98"/>
      <c r="J73" s="97"/>
      <c r="K73" s="37">
        <f>SUM(I73:J73)*D73</f>
        <v>0</v>
      </c>
    </row>
    <row r="74" spans="1:11" s="10" customFormat="1" ht="25.5">
      <c r="A74" s="49"/>
      <c r="B74" s="30" t="s">
        <v>331</v>
      </c>
      <c r="C74" s="31" t="s">
        <v>94</v>
      </c>
      <c r="D74" s="32">
        <v>6</v>
      </c>
      <c r="E74" s="33" t="s">
        <v>17</v>
      </c>
      <c r="F74" s="34">
        <f>TRUNC(I74/(1+$K$4),2)</f>
        <v>0</v>
      </c>
      <c r="G74" s="34">
        <f t="shared" si="12"/>
        <v>0</v>
      </c>
      <c r="H74" s="35">
        <f>SUM(F74:G74)*D74</f>
        <v>0</v>
      </c>
      <c r="I74" s="98"/>
      <c r="J74" s="97"/>
      <c r="K74" s="37">
        <f>SUM(I74:J74)*D74</f>
        <v>0</v>
      </c>
    </row>
    <row r="75" spans="1:11" ht="12.75">
      <c r="A75" s="3"/>
      <c r="B75" s="1">
        <v>5</v>
      </c>
      <c r="C75" s="4" t="s">
        <v>44</v>
      </c>
      <c r="D75" s="5"/>
      <c r="E75" s="5"/>
      <c r="F75" s="5"/>
      <c r="G75" s="5"/>
      <c r="H75" s="5"/>
      <c r="I75" s="5"/>
      <c r="J75" s="5"/>
      <c r="K75" s="6"/>
    </row>
    <row r="76" spans="1:11" ht="12.75">
      <c r="A76" s="49"/>
      <c r="B76" s="30" t="s">
        <v>51</v>
      </c>
      <c r="C76" s="31" t="s">
        <v>320</v>
      </c>
      <c r="D76" s="32">
        <v>200</v>
      </c>
      <c r="E76" s="33" t="s">
        <v>15</v>
      </c>
      <c r="F76" s="34">
        <f aca="true" t="shared" si="16" ref="F76:G80">TRUNC(I76/(1+$K$4),2)</f>
        <v>0</v>
      </c>
      <c r="G76" s="34">
        <f t="shared" si="16"/>
        <v>0</v>
      </c>
      <c r="H76" s="35">
        <f>SUM(F76,G76)*D76</f>
        <v>0</v>
      </c>
      <c r="I76" s="98"/>
      <c r="J76" s="97"/>
      <c r="K76" s="37">
        <f>SUM(I76:J76)*D76</f>
        <v>0</v>
      </c>
    </row>
    <row r="77" spans="1:11" ht="12.75">
      <c r="A77" s="49"/>
      <c r="B77" s="30" t="s">
        <v>56</v>
      </c>
      <c r="C77" s="31" t="s">
        <v>319</v>
      </c>
      <c r="D77" s="32">
        <v>615</v>
      </c>
      <c r="E77" s="33" t="s">
        <v>15</v>
      </c>
      <c r="F77" s="34">
        <f>TRUNC(I77/(1+$K$4),2)</f>
        <v>0</v>
      </c>
      <c r="G77" s="34">
        <f>TRUNC(J77/(1+$K$4),2)</f>
        <v>0</v>
      </c>
      <c r="H77" s="35">
        <f>SUM(F77,G77)*D77</f>
        <v>0</v>
      </c>
      <c r="I77" s="98"/>
      <c r="J77" s="97"/>
      <c r="K77" s="37">
        <f>SUM(I77:J77)*D77</f>
        <v>0</v>
      </c>
    </row>
    <row r="78" spans="1:11" ht="12.75">
      <c r="A78" s="49"/>
      <c r="B78" s="30" t="s">
        <v>57</v>
      </c>
      <c r="C78" s="31" t="s">
        <v>81</v>
      </c>
      <c r="D78" s="32">
        <v>130</v>
      </c>
      <c r="E78" s="33" t="s">
        <v>15</v>
      </c>
      <c r="F78" s="34">
        <f t="shared" si="16"/>
        <v>0</v>
      </c>
      <c r="G78" s="34">
        <f t="shared" si="16"/>
        <v>0</v>
      </c>
      <c r="H78" s="35">
        <f>SUM(F78,G78)*D78</f>
        <v>0</v>
      </c>
      <c r="I78" s="98"/>
      <c r="J78" s="97"/>
      <c r="K78" s="37">
        <f>SUM(I78:J78)*D78</f>
        <v>0</v>
      </c>
    </row>
    <row r="79" spans="1:12" ht="25.5">
      <c r="A79" s="49"/>
      <c r="B79" s="30" t="s">
        <v>145</v>
      </c>
      <c r="C79" s="31" t="s">
        <v>82</v>
      </c>
      <c r="D79" s="32">
        <v>200</v>
      </c>
      <c r="E79" s="33" t="s">
        <v>15</v>
      </c>
      <c r="F79" s="34">
        <f t="shared" si="16"/>
        <v>0</v>
      </c>
      <c r="G79" s="34">
        <f t="shared" si="16"/>
        <v>0</v>
      </c>
      <c r="H79" s="35">
        <f>SUM(F79,G79)*D79</f>
        <v>0</v>
      </c>
      <c r="I79" s="98"/>
      <c r="J79" s="97"/>
      <c r="K79" s="37">
        <f>SUM(I79:J79)*D79</f>
        <v>0</v>
      </c>
      <c r="L79" s="10"/>
    </row>
    <row r="80" spans="1:11" ht="12.75">
      <c r="A80" s="49"/>
      <c r="B80" s="30" t="s">
        <v>312</v>
      </c>
      <c r="C80" s="31" t="s">
        <v>146</v>
      </c>
      <c r="D80" s="32">
        <v>8</v>
      </c>
      <c r="E80" s="33" t="s">
        <v>15</v>
      </c>
      <c r="F80" s="34">
        <f t="shared" si="16"/>
        <v>0</v>
      </c>
      <c r="G80" s="34">
        <f t="shared" si="16"/>
        <v>0</v>
      </c>
      <c r="H80" s="35">
        <f>SUM(F80,G80)*D80</f>
        <v>0</v>
      </c>
      <c r="I80" s="98"/>
      <c r="J80" s="97"/>
      <c r="K80" s="37">
        <f>SUM(I80:J80)*D80</f>
        <v>0</v>
      </c>
    </row>
    <row r="81" spans="1:11" s="10" customFormat="1" ht="12.75">
      <c r="A81" s="3"/>
      <c r="B81" s="2">
        <v>6</v>
      </c>
      <c r="C81" s="4" t="s">
        <v>84</v>
      </c>
      <c r="D81" s="5"/>
      <c r="E81" s="5"/>
      <c r="F81" s="5"/>
      <c r="G81" s="5"/>
      <c r="H81" s="5"/>
      <c r="I81" s="5"/>
      <c r="J81" s="5"/>
      <c r="K81" s="6"/>
    </row>
    <row r="82" spans="1:11" s="10" customFormat="1" ht="51">
      <c r="A82" s="29"/>
      <c r="B82" s="30" t="s">
        <v>52</v>
      </c>
      <c r="C82" s="31" t="s">
        <v>83</v>
      </c>
      <c r="D82" s="32">
        <v>1</v>
      </c>
      <c r="E82" s="33" t="s">
        <v>12</v>
      </c>
      <c r="F82" s="34">
        <f>TRUNC(I82/(1+$K$4),2)</f>
        <v>0</v>
      </c>
      <c r="G82" s="34">
        <f>TRUNC(J82/(1+$K$4),2)</f>
        <v>0</v>
      </c>
      <c r="H82" s="35">
        <f>SUM(F82:G82)*D82</f>
        <v>0</v>
      </c>
      <c r="I82" s="98"/>
      <c r="J82" s="97"/>
      <c r="K82" s="37">
        <f>SUM(I82:J82)*D82</f>
        <v>0</v>
      </c>
    </row>
    <row r="83" spans="1:11" s="10" customFormat="1" ht="25.5">
      <c r="A83" s="29"/>
      <c r="B83" s="30" t="s">
        <v>27</v>
      </c>
      <c r="C83" s="31" t="s">
        <v>86</v>
      </c>
      <c r="D83" s="32"/>
      <c r="E83" s="33"/>
      <c r="F83" s="34"/>
      <c r="G83" s="34"/>
      <c r="H83" s="35"/>
      <c r="I83" s="45"/>
      <c r="J83" s="36"/>
      <c r="K83" s="37"/>
    </row>
    <row r="84" spans="1:11" s="10" customFormat="1" ht="12.75">
      <c r="A84" s="29"/>
      <c r="B84" s="30" t="s">
        <v>100</v>
      </c>
      <c r="C84" s="31" t="s">
        <v>87</v>
      </c>
      <c r="D84" s="32">
        <v>1</v>
      </c>
      <c r="E84" s="33" t="s">
        <v>12</v>
      </c>
      <c r="F84" s="34">
        <f>TRUNC(I84/(1+$K$4),2)</f>
        <v>0</v>
      </c>
      <c r="G84" s="34">
        <f aca="true" t="shared" si="17" ref="G84:G104">TRUNC(J84/(1+$K$4),2)</f>
        <v>0</v>
      </c>
      <c r="H84" s="35">
        <f>SUM(F84:G84)*D84</f>
        <v>0</v>
      </c>
      <c r="I84" s="98"/>
      <c r="J84" s="97"/>
      <c r="K84" s="37">
        <f>SUM(I84:J84)*D84</f>
        <v>0</v>
      </c>
    </row>
    <row r="85" spans="1:11" s="10" customFormat="1" ht="12.75">
      <c r="A85" s="29"/>
      <c r="B85" s="30" t="s">
        <v>53</v>
      </c>
      <c r="C85" s="31" t="s">
        <v>45</v>
      </c>
      <c r="D85" s="32"/>
      <c r="E85" s="33"/>
      <c r="F85" s="34"/>
      <c r="G85" s="34"/>
      <c r="H85" s="35"/>
      <c r="I85" s="45"/>
      <c r="J85" s="36"/>
      <c r="K85" s="37"/>
    </row>
    <row r="86" spans="1:11" ht="12.75">
      <c r="A86" s="54"/>
      <c r="B86" s="30" t="s">
        <v>101</v>
      </c>
      <c r="C86" s="31" t="s">
        <v>92</v>
      </c>
      <c r="D86" s="32">
        <v>17</v>
      </c>
      <c r="E86" s="33" t="s">
        <v>12</v>
      </c>
      <c r="F86" s="34">
        <f aca="true" t="shared" si="18" ref="F86:F91">TRUNC(I86/(1+$K$4),2)</f>
        <v>0</v>
      </c>
      <c r="G86" s="34">
        <f t="shared" si="17"/>
        <v>0</v>
      </c>
      <c r="H86" s="35">
        <f aca="true" t="shared" si="19" ref="H86:H91">SUM(F86:G86)*D86</f>
        <v>0</v>
      </c>
      <c r="I86" s="98"/>
      <c r="J86" s="97"/>
      <c r="K86" s="37">
        <f aca="true" t="shared" si="20" ref="K86:K91">SUM(I86:J86)*D86</f>
        <v>0</v>
      </c>
    </row>
    <row r="87" spans="1:11" ht="12.75">
      <c r="A87" s="54"/>
      <c r="B87" s="30" t="s">
        <v>102</v>
      </c>
      <c r="C87" s="31" t="s">
        <v>85</v>
      </c>
      <c r="D87" s="32">
        <v>1</v>
      </c>
      <c r="E87" s="33" t="s">
        <v>12</v>
      </c>
      <c r="F87" s="34">
        <f t="shared" si="18"/>
        <v>0</v>
      </c>
      <c r="G87" s="34">
        <f t="shared" si="17"/>
        <v>0</v>
      </c>
      <c r="H87" s="35">
        <f t="shared" si="19"/>
        <v>0</v>
      </c>
      <c r="I87" s="98"/>
      <c r="J87" s="97"/>
      <c r="K87" s="37">
        <f t="shared" si="20"/>
        <v>0</v>
      </c>
    </row>
    <row r="88" spans="1:11" ht="12.75">
      <c r="A88" s="54"/>
      <c r="B88" s="30" t="s">
        <v>103</v>
      </c>
      <c r="C88" s="31" t="s">
        <v>50</v>
      </c>
      <c r="D88" s="32">
        <v>1</v>
      </c>
      <c r="E88" s="33" t="s">
        <v>12</v>
      </c>
      <c r="F88" s="34">
        <f>TRUNC(I88/(1+$K$4),2)</f>
        <v>0</v>
      </c>
      <c r="G88" s="34">
        <f t="shared" si="17"/>
        <v>0</v>
      </c>
      <c r="H88" s="35">
        <f>SUM(F88:G88)*D88</f>
        <v>0</v>
      </c>
      <c r="I88" s="98"/>
      <c r="J88" s="97"/>
      <c r="K88" s="37">
        <f t="shared" si="20"/>
        <v>0</v>
      </c>
    </row>
    <row r="89" spans="1:11" ht="12.75">
      <c r="A89" s="54"/>
      <c r="B89" s="30" t="s">
        <v>104</v>
      </c>
      <c r="C89" s="31" t="s">
        <v>88</v>
      </c>
      <c r="D89" s="32">
        <v>1</v>
      </c>
      <c r="E89" s="33" t="s">
        <v>12</v>
      </c>
      <c r="F89" s="34">
        <f t="shared" si="18"/>
        <v>0</v>
      </c>
      <c r="G89" s="34">
        <f t="shared" si="17"/>
        <v>0</v>
      </c>
      <c r="H89" s="35">
        <f t="shared" si="19"/>
        <v>0</v>
      </c>
      <c r="I89" s="98"/>
      <c r="J89" s="97"/>
      <c r="K89" s="37">
        <f t="shared" si="20"/>
        <v>0</v>
      </c>
    </row>
    <row r="90" spans="1:11" ht="12.75">
      <c r="A90" s="54"/>
      <c r="B90" s="30" t="s">
        <v>105</v>
      </c>
      <c r="C90" s="31" t="s">
        <v>46</v>
      </c>
      <c r="D90" s="32">
        <v>1</v>
      </c>
      <c r="E90" s="33" t="s">
        <v>12</v>
      </c>
      <c r="F90" s="34">
        <f t="shared" si="18"/>
        <v>0</v>
      </c>
      <c r="G90" s="34">
        <f t="shared" si="17"/>
        <v>0</v>
      </c>
      <c r="H90" s="35">
        <f t="shared" si="19"/>
        <v>0</v>
      </c>
      <c r="I90" s="98"/>
      <c r="J90" s="97"/>
      <c r="K90" s="37">
        <f t="shared" si="20"/>
        <v>0</v>
      </c>
    </row>
    <row r="91" spans="1:14" s="10" customFormat="1" ht="12.75">
      <c r="A91" s="29"/>
      <c r="B91" s="30" t="s">
        <v>106</v>
      </c>
      <c r="C91" s="31" t="s">
        <v>47</v>
      </c>
      <c r="D91" s="32">
        <v>1</v>
      </c>
      <c r="E91" s="33" t="s">
        <v>12</v>
      </c>
      <c r="F91" s="34">
        <f t="shared" si="18"/>
        <v>0</v>
      </c>
      <c r="G91" s="34">
        <f t="shared" si="17"/>
        <v>0</v>
      </c>
      <c r="H91" s="35">
        <f t="shared" si="19"/>
        <v>0</v>
      </c>
      <c r="I91" s="98"/>
      <c r="J91" s="97"/>
      <c r="K91" s="37">
        <f t="shared" si="20"/>
        <v>0</v>
      </c>
      <c r="L91" s="13"/>
      <c r="M91" s="13"/>
      <c r="N91" s="13"/>
    </row>
    <row r="92" spans="1:14" s="10" customFormat="1" ht="51">
      <c r="A92" s="29"/>
      <c r="B92" s="30" t="s">
        <v>54</v>
      </c>
      <c r="C92" s="31" t="s">
        <v>121</v>
      </c>
      <c r="D92" s="32"/>
      <c r="E92" s="33"/>
      <c r="F92" s="34"/>
      <c r="G92" s="34"/>
      <c r="H92" s="35"/>
      <c r="I92" s="45"/>
      <c r="J92" s="36"/>
      <c r="K92" s="37"/>
      <c r="L92" s="13"/>
      <c r="M92" s="13"/>
      <c r="N92" s="13"/>
    </row>
    <row r="93" spans="1:14" s="10" customFormat="1" ht="12.75">
      <c r="A93" s="29"/>
      <c r="B93" s="30" t="s">
        <v>122</v>
      </c>
      <c r="C93" s="31" t="s">
        <v>124</v>
      </c>
      <c r="D93" s="32">
        <v>1</v>
      </c>
      <c r="E93" s="33" t="s">
        <v>12</v>
      </c>
      <c r="F93" s="34">
        <f aca="true" t="shared" si="21" ref="F93:F103">TRUNC(I93/(1+$K$4),2)</f>
        <v>0</v>
      </c>
      <c r="G93" s="34">
        <f t="shared" si="17"/>
        <v>0</v>
      </c>
      <c r="H93" s="35">
        <f aca="true" t="shared" si="22" ref="H93:H103">SUM(F93:G93)*D93</f>
        <v>0</v>
      </c>
      <c r="I93" s="98"/>
      <c r="J93" s="97"/>
      <c r="K93" s="37">
        <f aca="true" t="shared" si="23" ref="K93:K103">SUM(I93:J93)*D93</f>
        <v>0</v>
      </c>
      <c r="L93" s="13"/>
      <c r="M93" s="13"/>
      <c r="N93" s="13"/>
    </row>
    <row r="94" spans="1:14" s="10" customFormat="1" ht="12.75">
      <c r="A94" s="29"/>
      <c r="B94" s="30" t="s">
        <v>123</v>
      </c>
      <c r="C94" s="31" t="s">
        <v>125</v>
      </c>
      <c r="D94" s="32">
        <v>1</v>
      </c>
      <c r="E94" s="33" t="s">
        <v>12</v>
      </c>
      <c r="F94" s="34">
        <f t="shared" si="21"/>
        <v>0</v>
      </c>
      <c r="G94" s="34">
        <f t="shared" si="17"/>
        <v>0</v>
      </c>
      <c r="H94" s="35">
        <f t="shared" si="22"/>
        <v>0</v>
      </c>
      <c r="I94" s="98"/>
      <c r="J94" s="97"/>
      <c r="K94" s="37">
        <f t="shared" si="23"/>
        <v>0</v>
      </c>
      <c r="L94" s="13"/>
      <c r="M94" s="13"/>
      <c r="N94" s="13"/>
    </row>
    <row r="95" spans="1:14" s="10" customFormat="1" ht="12.75">
      <c r="A95" s="29"/>
      <c r="B95" s="30" t="s">
        <v>135</v>
      </c>
      <c r="C95" s="31" t="s">
        <v>126</v>
      </c>
      <c r="D95" s="32">
        <v>1</v>
      </c>
      <c r="E95" s="33" t="s">
        <v>12</v>
      </c>
      <c r="F95" s="34">
        <f t="shared" si="21"/>
        <v>0</v>
      </c>
      <c r="G95" s="34">
        <f t="shared" si="17"/>
        <v>0</v>
      </c>
      <c r="H95" s="35">
        <f t="shared" si="22"/>
        <v>0</v>
      </c>
      <c r="I95" s="98"/>
      <c r="J95" s="97"/>
      <c r="K95" s="37">
        <f t="shared" si="23"/>
        <v>0</v>
      </c>
      <c r="L95" s="13"/>
      <c r="M95" s="13"/>
      <c r="N95" s="13"/>
    </row>
    <row r="96" spans="1:14" s="10" customFormat="1" ht="12.75">
      <c r="A96" s="29"/>
      <c r="B96" s="30" t="s">
        <v>136</v>
      </c>
      <c r="C96" s="31" t="s">
        <v>127</v>
      </c>
      <c r="D96" s="32">
        <v>1</v>
      </c>
      <c r="E96" s="33" t="s">
        <v>12</v>
      </c>
      <c r="F96" s="34">
        <f t="shared" si="21"/>
        <v>0</v>
      </c>
      <c r="G96" s="34">
        <f t="shared" si="17"/>
        <v>0</v>
      </c>
      <c r="H96" s="35">
        <f t="shared" si="22"/>
        <v>0</v>
      </c>
      <c r="I96" s="98"/>
      <c r="J96" s="97"/>
      <c r="K96" s="37">
        <f t="shared" si="23"/>
        <v>0</v>
      </c>
      <c r="L96" s="13"/>
      <c r="M96" s="13"/>
      <c r="N96" s="13"/>
    </row>
    <row r="97" spans="1:14" s="10" customFormat="1" ht="12.75">
      <c r="A97" s="29"/>
      <c r="B97" s="30" t="s">
        <v>137</v>
      </c>
      <c r="C97" s="31" t="s">
        <v>128</v>
      </c>
      <c r="D97" s="32">
        <v>1</v>
      </c>
      <c r="E97" s="33" t="s">
        <v>12</v>
      </c>
      <c r="F97" s="34">
        <f t="shared" si="21"/>
        <v>0</v>
      </c>
      <c r="G97" s="34">
        <f t="shared" si="17"/>
        <v>0</v>
      </c>
      <c r="H97" s="35">
        <f t="shared" si="22"/>
        <v>0</v>
      </c>
      <c r="I97" s="98"/>
      <c r="J97" s="97"/>
      <c r="K97" s="37">
        <f t="shared" si="23"/>
        <v>0</v>
      </c>
      <c r="L97" s="13"/>
      <c r="M97" s="13"/>
      <c r="N97" s="13"/>
    </row>
    <row r="98" spans="1:14" s="10" customFormat="1" ht="12.75">
      <c r="A98" s="29"/>
      <c r="B98" s="30" t="s">
        <v>138</v>
      </c>
      <c r="C98" s="31" t="s">
        <v>129</v>
      </c>
      <c r="D98" s="32">
        <v>1</v>
      </c>
      <c r="E98" s="33" t="s">
        <v>12</v>
      </c>
      <c r="F98" s="34">
        <f t="shared" si="21"/>
        <v>0</v>
      </c>
      <c r="G98" s="34">
        <f t="shared" si="17"/>
        <v>0</v>
      </c>
      <c r="H98" s="35">
        <f t="shared" si="22"/>
        <v>0</v>
      </c>
      <c r="I98" s="98"/>
      <c r="J98" s="97"/>
      <c r="K98" s="37">
        <f t="shared" si="23"/>
        <v>0</v>
      </c>
      <c r="L98" s="13"/>
      <c r="M98" s="13"/>
      <c r="N98" s="13"/>
    </row>
    <row r="99" spans="1:14" s="10" customFormat="1" ht="51">
      <c r="A99" s="29"/>
      <c r="B99" s="30" t="s">
        <v>58</v>
      </c>
      <c r="C99" s="31" t="s">
        <v>130</v>
      </c>
      <c r="D99" s="32"/>
      <c r="E99" s="33"/>
      <c r="F99" s="34"/>
      <c r="G99" s="34"/>
      <c r="H99" s="35"/>
      <c r="I99" s="45"/>
      <c r="J99" s="36"/>
      <c r="K99" s="37"/>
      <c r="L99" s="13"/>
      <c r="M99" s="13"/>
      <c r="N99" s="13"/>
    </row>
    <row r="100" spans="1:14" s="10" customFormat="1" ht="12.75">
      <c r="A100" s="29"/>
      <c r="B100" s="30" t="s">
        <v>139</v>
      </c>
      <c r="C100" s="31" t="s">
        <v>131</v>
      </c>
      <c r="D100" s="32">
        <v>2</v>
      </c>
      <c r="E100" s="33" t="s">
        <v>12</v>
      </c>
      <c r="F100" s="34">
        <f t="shared" si="21"/>
        <v>0</v>
      </c>
      <c r="G100" s="34">
        <f t="shared" si="17"/>
        <v>0</v>
      </c>
      <c r="H100" s="35">
        <f t="shared" si="22"/>
        <v>0</v>
      </c>
      <c r="I100" s="98"/>
      <c r="J100" s="97"/>
      <c r="K100" s="37">
        <f t="shared" si="23"/>
        <v>0</v>
      </c>
      <c r="L100" s="13"/>
      <c r="M100" s="13"/>
      <c r="N100" s="13"/>
    </row>
    <row r="101" spans="1:14" s="10" customFormat="1" ht="12.75">
      <c r="A101" s="29"/>
      <c r="B101" s="30" t="s">
        <v>140</v>
      </c>
      <c r="C101" s="31" t="s">
        <v>132</v>
      </c>
      <c r="D101" s="32">
        <v>1</v>
      </c>
      <c r="E101" s="33" t="s">
        <v>12</v>
      </c>
      <c r="F101" s="34">
        <f t="shared" si="21"/>
        <v>0</v>
      </c>
      <c r="G101" s="34">
        <f t="shared" si="17"/>
        <v>0</v>
      </c>
      <c r="H101" s="35">
        <f t="shared" si="22"/>
        <v>0</v>
      </c>
      <c r="I101" s="98"/>
      <c r="J101" s="97"/>
      <c r="K101" s="37">
        <f t="shared" si="23"/>
        <v>0</v>
      </c>
      <c r="L101" s="13"/>
      <c r="M101" s="13"/>
      <c r="N101" s="13"/>
    </row>
    <row r="102" spans="1:14" s="10" customFormat="1" ht="12.75">
      <c r="A102" s="29"/>
      <c r="B102" s="30" t="s">
        <v>141</v>
      </c>
      <c r="C102" s="31" t="s">
        <v>133</v>
      </c>
      <c r="D102" s="32">
        <v>1</v>
      </c>
      <c r="E102" s="33" t="s">
        <v>12</v>
      </c>
      <c r="F102" s="34">
        <f t="shared" si="21"/>
        <v>0</v>
      </c>
      <c r="G102" s="34">
        <f t="shared" si="17"/>
        <v>0</v>
      </c>
      <c r="H102" s="35">
        <f t="shared" si="22"/>
        <v>0</v>
      </c>
      <c r="I102" s="98"/>
      <c r="J102" s="97"/>
      <c r="K102" s="37">
        <f t="shared" si="23"/>
        <v>0</v>
      </c>
      <c r="L102" s="13"/>
      <c r="M102" s="13"/>
      <c r="N102" s="13"/>
    </row>
    <row r="103" spans="1:14" s="10" customFormat="1" ht="12.75">
      <c r="A103" s="29"/>
      <c r="B103" s="30" t="s">
        <v>142</v>
      </c>
      <c r="C103" s="31" t="s">
        <v>134</v>
      </c>
      <c r="D103" s="32">
        <v>1</v>
      </c>
      <c r="E103" s="33" t="s">
        <v>12</v>
      </c>
      <c r="F103" s="34">
        <f t="shared" si="21"/>
        <v>0</v>
      </c>
      <c r="G103" s="34">
        <f t="shared" si="17"/>
        <v>0</v>
      </c>
      <c r="H103" s="35">
        <f t="shared" si="22"/>
        <v>0</v>
      </c>
      <c r="I103" s="98"/>
      <c r="J103" s="97"/>
      <c r="K103" s="37">
        <f t="shared" si="23"/>
        <v>0</v>
      </c>
      <c r="L103" s="13"/>
      <c r="M103" s="13"/>
      <c r="N103" s="13"/>
    </row>
    <row r="104" spans="1:14" s="10" customFormat="1" ht="25.5">
      <c r="A104" s="29"/>
      <c r="B104" s="30" t="s">
        <v>59</v>
      </c>
      <c r="C104" s="31" t="s">
        <v>91</v>
      </c>
      <c r="D104" s="32">
        <v>2</v>
      </c>
      <c r="E104" s="33" t="s">
        <v>12</v>
      </c>
      <c r="F104" s="34">
        <f>TRUNC(I104/(1+$K$4),2)</f>
        <v>0</v>
      </c>
      <c r="G104" s="34">
        <f t="shared" si="17"/>
        <v>0</v>
      </c>
      <c r="H104" s="35">
        <f>SUM(F104:G104)*D104</f>
        <v>0</v>
      </c>
      <c r="I104" s="98"/>
      <c r="J104" s="97"/>
      <c r="K104" s="37">
        <f>SUM(I104:J104)*D104</f>
        <v>0</v>
      </c>
      <c r="M104" s="13"/>
      <c r="N104" s="13"/>
    </row>
    <row r="105" spans="1:14" s="10" customFormat="1" ht="25.5">
      <c r="A105" s="29"/>
      <c r="B105" s="30" t="s">
        <v>60</v>
      </c>
      <c r="C105" s="31" t="s">
        <v>89</v>
      </c>
      <c r="D105" s="32">
        <v>2</v>
      </c>
      <c r="E105" s="33" t="s">
        <v>12</v>
      </c>
      <c r="F105" s="34">
        <f>TRUNC(I105/(1+$K$4),2)</f>
        <v>0</v>
      </c>
      <c r="G105" s="34" t="s">
        <v>16</v>
      </c>
      <c r="H105" s="35">
        <f>SUM(F105:G105)*D105</f>
        <v>0</v>
      </c>
      <c r="I105" s="98"/>
      <c r="J105" s="36" t="s">
        <v>16</v>
      </c>
      <c r="K105" s="37">
        <f>SUM(I105:J105)*D105</f>
        <v>0</v>
      </c>
      <c r="M105" s="13"/>
      <c r="N105" s="13"/>
    </row>
    <row r="106" spans="1:14" s="10" customFormat="1" ht="38.25">
      <c r="A106" s="29"/>
      <c r="B106" s="30" t="s">
        <v>143</v>
      </c>
      <c r="C106" s="31" t="s">
        <v>90</v>
      </c>
      <c r="D106" s="32">
        <v>1</v>
      </c>
      <c r="E106" s="33" t="s">
        <v>12</v>
      </c>
      <c r="F106" s="34">
        <f>TRUNC(I106/(1+$K$4),2)</f>
        <v>0</v>
      </c>
      <c r="G106" s="34" t="s">
        <v>16</v>
      </c>
      <c r="H106" s="35">
        <f>SUM(F106:G106)*D106</f>
        <v>0</v>
      </c>
      <c r="I106" s="98"/>
      <c r="J106" s="36" t="s">
        <v>16</v>
      </c>
      <c r="K106" s="37">
        <f>SUM(I106:J106)*D106</f>
        <v>0</v>
      </c>
      <c r="M106" s="13"/>
      <c r="N106" s="13"/>
    </row>
    <row r="107" spans="1:14" s="10" customFormat="1" ht="12.75">
      <c r="A107" s="29"/>
      <c r="B107" s="30" t="s">
        <v>144</v>
      </c>
      <c r="C107" s="31" t="s">
        <v>107</v>
      </c>
      <c r="D107" s="32">
        <v>1</v>
      </c>
      <c r="E107" s="33" t="s">
        <v>12</v>
      </c>
      <c r="F107" s="34" t="s">
        <v>16</v>
      </c>
      <c r="G107" s="34">
        <f>TRUNC(J107/(1+$K$4),2)</f>
        <v>0</v>
      </c>
      <c r="H107" s="35">
        <f>SUM(F107:G107)*D107</f>
        <v>0</v>
      </c>
      <c r="I107" s="45" t="s">
        <v>16</v>
      </c>
      <c r="J107" s="97"/>
      <c r="K107" s="37">
        <f>SUM(I107:J107)*D107</f>
        <v>0</v>
      </c>
      <c r="M107" s="13"/>
      <c r="N107" s="13"/>
    </row>
    <row r="108" spans="1:11" s="10" customFormat="1" ht="12.75">
      <c r="A108" s="3"/>
      <c r="B108" s="2">
        <v>7</v>
      </c>
      <c r="C108" s="4" t="s">
        <v>48</v>
      </c>
      <c r="D108" s="5"/>
      <c r="E108" s="5"/>
      <c r="F108" s="5"/>
      <c r="G108" s="5"/>
      <c r="H108" s="5"/>
      <c r="I108" s="5"/>
      <c r="J108" s="5"/>
      <c r="K108" s="6"/>
    </row>
    <row r="109" spans="1:11" s="10" customFormat="1" ht="12.75">
      <c r="A109" s="29"/>
      <c r="B109" s="30" t="s">
        <v>28</v>
      </c>
      <c r="C109" s="31" t="s">
        <v>114</v>
      </c>
      <c r="D109" s="32">
        <v>1</v>
      </c>
      <c r="E109" s="33" t="s">
        <v>22</v>
      </c>
      <c r="F109" s="34" t="s">
        <v>16</v>
      </c>
      <c r="G109" s="34">
        <f>TRUNC(J109/(1+$K$4),2)</f>
        <v>0</v>
      </c>
      <c r="H109" s="35">
        <f>SUM(F109:G109)*D109</f>
        <v>0</v>
      </c>
      <c r="I109" s="45" t="s">
        <v>16</v>
      </c>
      <c r="J109" s="97"/>
      <c r="K109" s="37">
        <f>SUM(I109:J109)*D109</f>
        <v>0</v>
      </c>
    </row>
    <row r="110" spans="1:11" s="10" customFormat="1" ht="12.75">
      <c r="A110" s="29"/>
      <c r="B110" s="30" t="s">
        <v>29</v>
      </c>
      <c r="C110" s="31" t="s">
        <v>115</v>
      </c>
      <c r="D110" s="32">
        <v>1</v>
      </c>
      <c r="E110" s="33" t="s">
        <v>22</v>
      </c>
      <c r="F110" s="34" t="s">
        <v>16</v>
      </c>
      <c r="G110" s="34">
        <f>TRUNC(J110/(1+$K$4),2)</f>
        <v>0</v>
      </c>
      <c r="H110" s="35">
        <f>SUM(F110:G110)*D110</f>
        <v>0</v>
      </c>
      <c r="I110" s="45" t="s">
        <v>16</v>
      </c>
      <c r="J110" s="97"/>
      <c r="K110" s="37">
        <f>SUM(I110:J110)*D110</f>
        <v>0</v>
      </c>
    </row>
    <row r="111" spans="1:11" s="10" customFormat="1" ht="12.75">
      <c r="A111" s="29"/>
      <c r="B111" s="30" t="s">
        <v>259</v>
      </c>
      <c r="C111" s="31" t="s">
        <v>95</v>
      </c>
      <c r="D111" s="32">
        <v>100</v>
      </c>
      <c r="E111" s="33" t="s">
        <v>15</v>
      </c>
      <c r="F111" s="34">
        <f>TRUNC(I111/(1+$K$4),2)</f>
        <v>0</v>
      </c>
      <c r="G111" s="34">
        <f>TRUNC(J111/(1+$K$4),2)</f>
        <v>0</v>
      </c>
      <c r="H111" s="35">
        <f>SUM(F111:G111)*D111</f>
        <v>0</v>
      </c>
      <c r="I111" s="98"/>
      <c r="J111" s="97"/>
      <c r="K111" s="37">
        <f>SUM(I111:J111)*D111</f>
        <v>0</v>
      </c>
    </row>
    <row r="112" spans="1:11" s="10" customFormat="1" ht="12.75">
      <c r="A112" s="29"/>
      <c r="B112" s="30" t="s">
        <v>55</v>
      </c>
      <c r="C112" s="31" t="s">
        <v>96</v>
      </c>
      <c r="D112" s="32">
        <v>100</v>
      </c>
      <c r="E112" s="33" t="s">
        <v>15</v>
      </c>
      <c r="F112" s="34">
        <f>TRUNC(I112/(1+$K$4),2)</f>
        <v>0</v>
      </c>
      <c r="G112" s="34">
        <f>TRUNC(J112/(1+$K$4),2)</f>
        <v>0</v>
      </c>
      <c r="H112" s="35">
        <f>SUM(F112:G112)*D112</f>
        <v>0</v>
      </c>
      <c r="I112" s="98"/>
      <c r="J112" s="97"/>
      <c r="K112" s="37">
        <f>SUM(I112:J112)*D112</f>
        <v>0</v>
      </c>
    </row>
    <row r="113" spans="1:11" s="10" customFormat="1" ht="12.75">
      <c r="A113" s="55"/>
      <c r="B113" s="56"/>
      <c r="C113" s="57" t="s">
        <v>170</v>
      </c>
      <c r="D113" s="58"/>
      <c r="E113" s="59"/>
      <c r="F113" s="60">
        <f>SUMPRODUCT(D17:D112,F17:F112)</f>
        <v>0</v>
      </c>
      <c r="G113" s="60">
        <f>SUMPRODUCT(D17:D112,G17:G112)</f>
        <v>0</v>
      </c>
      <c r="H113" s="61">
        <f>SUM(H17:H112)</f>
        <v>0</v>
      </c>
      <c r="I113" s="60">
        <f>SUMPRODUCT(D33:D112,I33:I112)</f>
        <v>0</v>
      </c>
      <c r="J113" s="60">
        <f>SUMPRODUCT(D33:D112,J33:J112)</f>
        <v>0</v>
      </c>
      <c r="K113" s="62">
        <f>SUM(K33:K112)</f>
        <v>0</v>
      </c>
    </row>
    <row r="114" spans="1:11" s="10" customFormat="1" ht="12.75">
      <c r="A114" s="27"/>
      <c r="B114" s="28" t="s">
        <v>172</v>
      </c>
      <c r="C114" s="154" t="s">
        <v>260</v>
      </c>
      <c r="D114" s="155"/>
      <c r="E114" s="155"/>
      <c r="F114" s="155"/>
      <c r="G114" s="155"/>
      <c r="H114" s="155"/>
      <c r="I114" s="155"/>
      <c r="J114" s="155"/>
      <c r="K114" s="156"/>
    </row>
    <row r="115" spans="1:11" s="10" customFormat="1" ht="12.75">
      <c r="A115" s="63"/>
      <c r="B115" s="64">
        <v>1</v>
      </c>
      <c r="C115" s="65" t="s">
        <v>264</v>
      </c>
      <c r="D115" s="66"/>
      <c r="E115" s="67"/>
      <c r="F115" s="68"/>
      <c r="G115" s="68"/>
      <c r="H115" s="69"/>
      <c r="I115" s="70"/>
      <c r="J115" s="71"/>
      <c r="K115" s="72"/>
    </row>
    <row r="116" spans="1:11" s="10" customFormat="1" ht="38.25">
      <c r="A116" s="73"/>
      <c r="B116" s="74" t="s">
        <v>0</v>
      </c>
      <c r="C116" s="75" t="s">
        <v>265</v>
      </c>
      <c r="D116" s="7">
        <v>1</v>
      </c>
      <c r="E116" s="7" t="s">
        <v>12</v>
      </c>
      <c r="F116" s="8">
        <f>TRUNC(I116/(1+$K$4),2)</f>
        <v>0</v>
      </c>
      <c r="G116" s="8">
        <f>TRUNC(J116/(1+$K$4),2)</f>
        <v>0</v>
      </c>
      <c r="H116" s="76">
        <f>SUM(F116:G116)*D116</f>
        <v>0</v>
      </c>
      <c r="I116" s="9"/>
      <c r="J116" s="9"/>
      <c r="K116" s="77">
        <f>SUM(I116:J116)*D116</f>
        <v>0</v>
      </c>
    </row>
    <row r="117" spans="1:11" s="10" customFormat="1" ht="38.25">
      <c r="A117" s="73"/>
      <c r="B117" s="74" t="s">
        <v>1</v>
      </c>
      <c r="C117" s="75" t="s">
        <v>286</v>
      </c>
      <c r="D117" s="7">
        <v>4</v>
      </c>
      <c r="E117" s="7" t="s">
        <v>12</v>
      </c>
      <c r="F117" s="8">
        <f aca="true" t="shared" si="24" ref="F117:G137">TRUNC(I117/(1+$K$4),2)</f>
        <v>0</v>
      </c>
      <c r="G117" s="8">
        <f t="shared" si="24"/>
        <v>0</v>
      </c>
      <c r="H117" s="76">
        <f aca="true" t="shared" si="25" ref="H117:H137">SUM(F117:G117)*D117</f>
        <v>0</v>
      </c>
      <c r="I117" s="9"/>
      <c r="J117" s="9"/>
      <c r="K117" s="77">
        <f aca="true" t="shared" si="26" ref="K117:K137">SUM(I117:J117)*D117</f>
        <v>0</v>
      </c>
    </row>
    <row r="118" spans="1:11" s="10" customFormat="1" ht="25.5">
      <c r="A118" s="73"/>
      <c r="B118" s="74" t="s">
        <v>178</v>
      </c>
      <c r="C118" s="78" t="s">
        <v>263</v>
      </c>
      <c r="D118" s="7">
        <v>1</v>
      </c>
      <c r="E118" s="7" t="s">
        <v>12</v>
      </c>
      <c r="F118" s="8">
        <f t="shared" si="24"/>
        <v>0</v>
      </c>
      <c r="G118" s="8">
        <f t="shared" si="24"/>
        <v>0</v>
      </c>
      <c r="H118" s="76">
        <f t="shared" si="25"/>
        <v>0</v>
      </c>
      <c r="I118" s="9"/>
      <c r="J118" s="9"/>
      <c r="K118" s="77">
        <f t="shared" si="26"/>
        <v>0</v>
      </c>
    </row>
    <row r="119" spans="1:11" s="10" customFormat="1" ht="25.5">
      <c r="A119" s="73"/>
      <c r="B119" s="74" t="s">
        <v>180</v>
      </c>
      <c r="C119" s="75" t="s">
        <v>266</v>
      </c>
      <c r="D119" s="7">
        <v>1</v>
      </c>
      <c r="E119" s="7" t="s">
        <v>12</v>
      </c>
      <c r="F119" s="8">
        <f t="shared" si="24"/>
        <v>0</v>
      </c>
      <c r="G119" s="8">
        <f t="shared" si="24"/>
        <v>0</v>
      </c>
      <c r="H119" s="76">
        <f t="shared" si="25"/>
        <v>0</v>
      </c>
      <c r="I119" s="9"/>
      <c r="J119" s="9"/>
      <c r="K119" s="77">
        <f t="shared" si="26"/>
        <v>0</v>
      </c>
    </row>
    <row r="120" spans="1:11" s="10" customFormat="1" ht="25.5">
      <c r="A120" s="73"/>
      <c r="B120" s="74" t="s">
        <v>182</v>
      </c>
      <c r="C120" s="75" t="s">
        <v>267</v>
      </c>
      <c r="D120" s="7">
        <v>1</v>
      </c>
      <c r="E120" s="7" t="s">
        <v>12</v>
      </c>
      <c r="F120" s="8">
        <f t="shared" si="24"/>
        <v>0</v>
      </c>
      <c r="G120" s="8">
        <f t="shared" si="24"/>
        <v>0</v>
      </c>
      <c r="H120" s="76">
        <f t="shared" si="25"/>
        <v>0</v>
      </c>
      <c r="I120" s="9"/>
      <c r="J120" s="9"/>
      <c r="K120" s="77">
        <f t="shared" si="26"/>
        <v>0</v>
      </c>
    </row>
    <row r="121" spans="1:11" s="10" customFormat="1" ht="12.75">
      <c r="A121" s="73"/>
      <c r="B121" s="74" t="s">
        <v>184</v>
      </c>
      <c r="C121" s="75" t="s">
        <v>268</v>
      </c>
      <c r="D121" s="7">
        <v>6</v>
      </c>
      <c r="E121" s="7" t="s">
        <v>269</v>
      </c>
      <c r="F121" s="8">
        <f t="shared" si="24"/>
        <v>0</v>
      </c>
      <c r="G121" s="8">
        <f t="shared" si="24"/>
        <v>0</v>
      </c>
      <c r="H121" s="76">
        <f t="shared" si="25"/>
        <v>0</v>
      </c>
      <c r="I121" s="99"/>
      <c r="J121" s="9"/>
      <c r="K121" s="77">
        <f t="shared" si="26"/>
        <v>0</v>
      </c>
    </row>
    <row r="122" spans="1:11" s="10" customFormat="1" ht="12.75">
      <c r="A122" s="73"/>
      <c r="B122" s="74" t="s">
        <v>186</v>
      </c>
      <c r="C122" s="75" t="s">
        <v>270</v>
      </c>
      <c r="D122" s="7">
        <v>5</v>
      </c>
      <c r="E122" s="7" t="s">
        <v>269</v>
      </c>
      <c r="F122" s="8">
        <f t="shared" si="24"/>
        <v>0</v>
      </c>
      <c r="G122" s="8">
        <f t="shared" si="24"/>
        <v>0</v>
      </c>
      <c r="H122" s="76">
        <f t="shared" si="25"/>
        <v>0</v>
      </c>
      <c r="I122" s="99"/>
      <c r="J122" s="9"/>
      <c r="K122" s="77">
        <f t="shared" si="26"/>
        <v>0</v>
      </c>
    </row>
    <row r="123" spans="1:11" s="10" customFormat="1" ht="12.75">
      <c r="A123" s="73"/>
      <c r="B123" s="74" t="s">
        <v>188</v>
      </c>
      <c r="C123" s="75" t="s">
        <v>271</v>
      </c>
      <c r="D123" s="7">
        <v>2</v>
      </c>
      <c r="E123" s="7" t="s">
        <v>272</v>
      </c>
      <c r="F123" s="8">
        <f t="shared" si="24"/>
        <v>0</v>
      </c>
      <c r="G123" s="8">
        <f t="shared" si="24"/>
        <v>0</v>
      </c>
      <c r="H123" s="76">
        <f t="shared" si="25"/>
        <v>0</v>
      </c>
      <c r="I123" s="99"/>
      <c r="J123" s="9"/>
      <c r="K123" s="77">
        <f t="shared" si="26"/>
        <v>0</v>
      </c>
    </row>
    <row r="124" spans="1:11" s="10" customFormat="1" ht="12.75">
      <c r="A124" s="73"/>
      <c r="B124" s="74" t="s">
        <v>190</v>
      </c>
      <c r="C124" s="79" t="s">
        <v>273</v>
      </c>
      <c r="D124" s="7">
        <v>5</v>
      </c>
      <c r="E124" s="7" t="s">
        <v>272</v>
      </c>
      <c r="F124" s="8">
        <f t="shared" si="24"/>
        <v>0</v>
      </c>
      <c r="G124" s="8">
        <f t="shared" si="24"/>
        <v>0</v>
      </c>
      <c r="H124" s="76">
        <f t="shared" si="25"/>
        <v>0</v>
      </c>
      <c r="I124" s="99"/>
      <c r="J124" s="9"/>
      <c r="K124" s="77">
        <f t="shared" si="26"/>
        <v>0</v>
      </c>
    </row>
    <row r="125" spans="1:11" s="10" customFormat="1" ht="12.75">
      <c r="A125" s="73"/>
      <c r="B125" s="74" t="s">
        <v>192</v>
      </c>
      <c r="C125" s="79" t="s">
        <v>274</v>
      </c>
      <c r="D125" s="7">
        <v>23</v>
      </c>
      <c r="E125" s="7" t="s">
        <v>272</v>
      </c>
      <c r="F125" s="8">
        <f t="shared" si="24"/>
        <v>0</v>
      </c>
      <c r="G125" s="8">
        <f t="shared" si="24"/>
        <v>0</v>
      </c>
      <c r="H125" s="76">
        <f t="shared" si="25"/>
        <v>0</v>
      </c>
      <c r="I125" s="99"/>
      <c r="J125" s="9"/>
      <c r="K125" s="77">
        <f t="shared" si="26"/>
        <v>0</v>
      </c>
    </row>
    <row r="126" spans="1:11" s="10" customFormat="1" ht="12.75">
      <c r="A126" s="73"/>
      <c r="B126" s="74" t="s">
        <v>194</v>
      </c>
      <c r="C126" s="75" t="s">
        <v>275</v>
      </c>
      <c r="D126" s="7">
        <v>3</v>
      </c>
      <c r="E126" s="7" t="s">
        <v>17</v>
      </c>
      <c r="F126" s="8">
        <f t="shared" si="24"/>
        <v>0</v>
      </c>
      <c r="G126" s="8">
        <f t="shared" si="24"/>
        <v>0</v>
      </c>
      <c r="H126" s="76">
        <f t="shared" si="25"/>
        <v>0</v>
      </c>
      <c r="I126" s="9"/>
      <c r="J126" s="9"/>
      <c r="K126" s="77">
        <f t="shared" si="26"/>
        <v>0</v>
      </c>
    </row>
    <row r="127" spans="1:11" s="10" customFormat="1" ht="12.75">
      <c r="A127" s="73"/>
      <c r="B127" s="74" t="s">
        <v>196</v>
      </c>
      <c r="C127" s="79" t="s">
        <v>276</v>
      </c>
      <c r="D127" s="7">
        <v>25</v>
      </c>
      <c r="E127" s="7" t="s">
        <v>17</v>
      </c>
      <c r="F127" s="8">
        <f t="shared" si="24"/>
        <v>0</v>
      </c>
      <c r="G127" s="8">
        <f t="shared" si="24"/>
        <v>0</v>
      </c>
      <c r="H127" s="76">
        <f t="shared" si="25"/>
        <v>0</v>
      </c>
      <c r="I127" s="9"/>
      <c r="J127" s="9"/>
      <c r="K127" s="77">
        <f t="shared" si="26"/>
        <v>0</v>
      </c>
    </row>
    <row r="128" spans="1:11" s="10" customFormat="1" ht="12.75">
      <c r="A128" s="73"/>
      <c r="B128" s="74" t="s">
        <v>198</v>
      </c>
      <c r="C128" s="79" t="s">
        <v>277</v>
      </c>
      <c r="D128" s="7">
        <v>25</v>
      </c>
      <c r="E128" s="7" t="s">
        <v>17</v>
      </c>
      <c r="F128" s="8">
        <f t="shared" si="24"/>
        <v>0</v>
      </c>
      <c r="G128" s="8">
        <f t="shared" si="24"/>
        <v>0</v>
      </c>
      <c r="H128" s="76">
        <f t="shared" si="25"/>
        <v>0</v>
      </c>
      <c r="I128" s="9"/>
      <c r="J128" s="9"/>
      <c r="K128" s="77">
        <f t="shared" si="26"/>
        <v>0</v>
      </c>
    </row>
    <row r="129" spans="1:11" s="10" customFormat="1" ht="12.75">
      <c r="A129" s="73"/>
      <c r="B129" s="74" t="s">
        <v>200</v>
      </c>
      <c r="C129" s="79" t="s">
        <v>278</v>
      </c>
      <c r="D129" s="7">
        <v>1</v>
      </c>
      <c r="E129" s="7" t="s">
        <v>12</v>
      </c>
      <c r="F129" s="8">
        <f t="shared" si="24"/>
        <v>0</v>
      </c>
      <c r="G129" s="8">
        <f t="shared" si="24"/>
        <v>0</v>
      </c>
      <c r="H129" s="76">
        <f t="shared" si="25"/>
        <v>0</v>
      </c>
      <c r="I129" s="9"/>
      <c r="J129" s="9"/>
      <c r="K129" s="77">
        <f t="shared" si="26"/>
        <v>0</v>
      </c>
    </row>
    <row r="130" spans="1:11" s="10" customFormat="1" ht="25.5">
      <c r="A130" s="73"/>
      <c r="B130" s="74" t="s">
        <v>202</v>
      </c>
      <c r="C130" s="75" t="s">
        <v>279</v>
      </c>
      <c r="D130" s="7">
        <v>2</v>
      </c>
      <c r="E130" s="7" t="s">
        <v>15</v>
      </c>
      <c r="F130" s="8">
        <f t="shared" si="24"/>
        <v>0</v>
      </c>
      <c r="G130" s="8">
        <f t="shared" si="24"/>
        <v>0</v>
      </c>
      <c r="H130" s="76">
        <f t="shared" si="25"/>
        <v>0</v>
      </c>
      <c r="I130" s="9"/>
      <c r="J130" s="9"/>
      <c r="K130" s="77">
        <f t="shared" si="26"/>
        <v>0</v>
      </c>
    </row>
    <row r="131" spans="1:11" s="10" customFormat="1" ht="25.5">
      <c r="A131" s="73"/>
      <c r="B131" s="74" t="s">
        <v>204</v>
      </c>
      <c r="C131" s="75" t="s">
        <v>280</v>
      </c>
      <c r="D131" s="7">
        <v>20</v>
      </c>
      <c r="E131" s="7" t="s">
        <v>272</v>
      </c>
      <c r="F131" s="8">
        <f t="shared" si="24"/>
        <v>0</v>
      </c>
      <c r="G131" s="8">
        <f t="shared" si="24"/>
        <v>0</v>
      </c>
      <c r="H131" s="76">
        <f t="shared" si="25"/>
        <v>0</v>
      </c>
      <c r="I131" s="9"/>
      <c r="J131" s="9"/>
      <c r="K131" s="77">
        <f t="shared" si="26"/>
        <v>0</v>
      </c>
    </row>
    <row r="132" spans="1:11" s="10" customFormat="1" ht="12.75">
      <c r="A132" s="73"/>
      <c r="B132" s="74" t="s">
        <v>206</v>
      </c>
      <c r="C132" s="79" t="s">
        <v>281</v>
      </c>
      <c r="D132" s="7">
        <v>20</v>
      </c>
      <c r="E132" s="7" t="s">
        <v>17</v>
      </c>
      <c r="F132" s="8">
        <f t="shared" si="24"/>
        <v>0</v>
      </c>
      <c r="G132" s="8">
        <f t="shared" si="24"/>
        <v>0</v>
      </c>
      <c r="H132" s="76">
        <f t="shared" si="25"/>
        <v>0</v>
      </c>
      <c r="I132" s="9"/>
      <c r="J132" s="9"/>
      <c r="K132" s="77">
        <f t="shared" si="26"/>
        <v>0</v>
      </c>
    </row>
    <row r="133" spans="1:11" s="10" customFormat="1" ht="12.75">
      <c r="A133" s="73"/>
      <c r="B133" s="74" t="s">
        <v>208</v>
      </c>
      <c r="C133" s="79" t="s">
        <v>282</v>
      </c>
      <c r="D133" s="7">
        <v>4</v>
      </c>
      <c r="E133" s="7" t="s">
        <v>272</v>
      </c>
      <c r="F133" s="8">
        <f t="shared" si="24"/>
        <v>0</v>
      </c>
      <c r="G133" s="8">
        <f t="shared" si="24"/>
        <v>0</v>
      </c>
      <c r="H133" s="76">
        <f t="shared" si="25"/>
        <v>0</v>
      </c>
      <c r="I133" s="9"/>
      <c r="J133" s="9"/>
      <c r="K133" s="77">
        <f t="shared" si="26"/>
        <v>0</v>
      </c>
    </row>
    <row r="134" spans="1:11" s="10" customFormat="1" ht="12.75">
      <c r="A134" s="73"/>
      <c r="B134" s="74" t="s">
        <v>210</v>
      </c>
      <c r="C134" s="75" t="s">
        <v>283</v>
      </c>
      <c r="D134" s="7">
        <v>20</v>
      </c>
      <c r="E134" s="7" t="s">
        <v>17</v>
      </c>
      <c r="F134" s="8">
        <f t="shared" si="24"/>
        <v>0</v>
      </c>
      <c r="G134" s="8">
        <f t="shared" si="24"/>
        <v>0</v>
      </c>
      <c r="H134" s="76">
        <f t="shared" si="25"/>
        <v>0</v>
      </c>
      <c r="I134" s="9"/>
      <c r="J134" s="9"/>
      <c r="K134" s="77">
        <f t="shared" si="26"/>
        <v>0</v>
      </c>
    </row>
    <row r="135" spans="1:11" s="10" customFormat="1" ht="12.75">
      <c r="A135" s="73"/>
      <c r="B135" s="74" t="s">
        <v>212</v>
      </c>
      <c r="C135" s="75" t="s">
        <v>284</v>
      </c>
      <c r="D135" s="7">
        <v>3</v>
      </c>
      <c r="E135" s="7" t="s">
        <v>20</v>
      </c>
      <c r="F135" s="8">
        <f t="shared" si="24"/>
        <v>0</v>
      </c>
      <c r="G135" s="8">
        <f t="shared" si="24"/>
        <v>0</v>
      </c>
      <c r="H135" s="76">
        <f t="shared" si="25"/>
        <v>0</v>
      </c>
      <c r="I135" s="9"/>
      <c r="J135" s="9"/>
      <c r="K135" s="77">
        <f t="shared" si="26"/>
        <v>0</v>
      </c>
    </row>
    <row r="136" spans="1:11" s="10" customFormat="1" ht="12.75">
      <c r="A136" s="73"/>
      <c r="B136" s="74" t="s">
        <v>214</v>
      </c>
      <c r="C136" s="75" t="s">
        <v>287</v>
      </c>
      <c r="D136" s="7">
        <v>1</v>
      </c>
      <c r="E136" s="7" t="s">
        <v>285</v>
      </c>
      <c r="F136" s="8">
        <f>TRUNC(I136/(1+$K$4),2)</f>
        <v>0</v>
      </c>
      <c r="G136" s="8">
        <f>TRUNC(J136/(1+$K$4),2)</f>
        <v>0</v>
      </c>
      <c r="H136" s="76">
        <f>SUM(F136:G136)*D136</f>
        <v>0</v>
      </c>
      <c r="I136" s="9"/>
      <c r="J136" s="9"/>
      <c r="K136" s="77">
        <f>SUM(I136:J136)*D136</f>
        <v>0</v>
      </c>
    </row>
    <row r="137" spans="1:11" s="10" customFormat="1" ht="25.5">
      <c r="A137" s="73"/>
      <c r="B137" s="74" t="s">
        <v>216</v>
      </c>
      <c r="C137" s="75" t="s">
        <v>313</v>
      </c>
      <c r="D137" s="7">
        <v>4</v>
      </c>
      <c r="E137" s="7" t="s">
        <v>12</v>
      </c>
      <c r="F137" s="8">
        <f t="shared" si="24"/>
        <v>0</v>
      </c>
      <c r="G137" s="8">
        <f t="shared" si="24"/>
        <v>0</v>
      </c>
      <c r="H137" s="76">
        <f t="shared" si="25"/>
        <v>0</v>
      </c>
      <c r="I137" s="9"/>
      <c r="J137" s="9"/>
      <c r="K137" s="77">
        <f t="shared" si="26"/>
        <v>0</v>
      </c>
    </row>
    <row r="138" spans="1:11" s="10" customFormat="1" ht="12.75">
      <c r="A138" s="55"/>
      <c r="B138" s="56"/>
      <c r="C138" s="57" t="s">
        <v>261</v>
      </c>
      <c r="D138" s="58"/>
      <c r="E138" s="59"/>
      <c r="F138" s="60">
        <f>SUMPRODUCT(D115:D137,F115:F137)</f>
        <v>0</v>
      </c>
      <c r="G138" s="60">
        <f>SUMPRODUCT(D115:D137,G115:G137)</f>
        <v>0</v>
      </c>
      <c r="H138" s="61">
        <f>SUM(H115:H137)</f>
        <v>0</v>
      </c>
      <c r="I138" s="60">
        <f>SUMPRODUCT(D115:D137,I115:I137)</f>
        <v>0</v>
      </c>
      <c r="J138" s="60">
        <f>SUMPRODUCT(D115:D137,J115:J137)</f>
        <v>0</v>
      </c>
      <c r="K138" s="62">
        <f>SUM(K115:K137)</f>
        <v>0</v>
      </c>
    </row>
    <row r="139" spans="1:11" s="10" customFormat="1" ht="12.75">
      <c r="A139" s="27"/>
      <c r="B139" s="28" t="s">
        <v>262</v>
      </c>
      <c r="C139" s="154" t="s">
        <v>173</v>
      </c>
      <c r="D139" s="155"/>
      <c r="E139" s="155"/>
      <c r="F139" s="155"/>
      <c r="G139" s="155"/>
      <c r="H139" s="155"/>
      <c r="I139" s="155"/>
      <c r="J139" s="155"/>
      <c r="K139" s="156"/>
    </row>
    <row r="140" spans="1:11" s="10" customFormat="1" ht="12.75">
      <c r="A140" s="80"/>
      <c r="B140" s="81">
        <v>1</v>
      </c>
      <c r="C140" s="82" t="s">
        <v>175</v>
      </c>
      <c r="D140" s="83"/>
      <c r="E140" s="84"/>
      <c r="F140" s="85"/>
      <c r="G140" s="85"/>
      <c r="H140" s="86"/>
      <c r="I140" s="87"/>
      <c r="J140" s="88"/>
      <c r="K140" s="89"/>
    </row>
    <row r="141" spans="1:11" s="10" customFormat="1" ht="51">
      <c r="A141" s="63"/>
      <c r="B141" s="90" t="s">
        <v>0</v>
      </c>
      <c r="C141" s="91" t="s">
        <v>176</v>
      </c>
      <c r="D141" s="33">
        <v>45</v>
      </c>
      <c r="E141" s="33" t="s">
        <v>12</v>
      </c>
      <c r="F141" s="34">
        <f>TRUNC(I141/(1+$K$4),2)</f>
        <v>0</v>
      </c>
      <c r="G141" s="34">
        <f>TRUNC(J141/(1+$K$4),2)</f>
        <v>0</v>
      </c>
      <c r="H141" s="35">
        <f>SUM(F141:G141)*D141</f>
        <v>0</v>
      </c>
      <c r="I141" s="98"/>
      <c r="J141" s="97"/>
      <c r="K141" s="37">
        <f>SUM(I141:J141)*D141</f>
        <v>0</v>
      </c>
    </row>
    <row r="142" spans="1:11" s="10" customFormat="1" ht="51">
      <c r="A142" s="63"/>
      <c r="B142" s="90" t="s">
        <v>1</v>
      </c>
      <c r="C142" s="91" t="s">
        <v>177</v>
      </c>
      <c r="D142" s="66">
        <v>1</v>
      </c>
      <c r="E142" s="33" t="s">
        <v>12</v>
      </c>
      <c r="F142" s="34">
        <f>TRUNC(I142/(1+$K$4),2)</f>
        <v>0</v>
      </c>
      <c r="G142" s="34">
        <f aca="true" t="shared" si="27" ref="G142:G181">TRUNC(J142/(1+$K$4),2)</f>
        <v>0</v>
      </c>
      <c r="H142" s="35">
        <f>SUM(F142:G142)*D142</f>
        <v>0</v>
      </c>
      <c r="I142" s="98"/>
      <c r="J142" s="97"/>
      <c r="K142" s="37">
        <f>SUM(I142:J142)*D142</f>
        <v>0</v>
      </c>
    </row>
    <row r="143" spans="1:11" s="10" customFormat="1" ht="38.25">
      <c r="A143" s="63"/>
      <c r="B143" s="90" t="s">
        <v>178</v>
      </c>
      <c r="C143" s="91" t="s">
        <v>179</v>
      </c>
      <c r="D143" s="66">
        <v>1</v>
      </c>
      <c r="E143" s="33" t="s">
        <v>12</v>
      </c>
      <c r="F143" s="34">
        <f>TRUNC(I143/(1+$K$4),2)</f>
        <v>0</v>
      </c>
      <c r="G143" s="34">
        <f t="shared" si="27"/>
        <v>0</v>
      </c>
      <c r="H143" s="35">
        <f>SUM(F143:G143)*D143</f>
        <v>0</v>
      </c>
      <c r="I143" s="98"/>
      <c r="J143" s="97"/>
      <c r="K143" s="37">
        <f>SUM(I143:J143)*D143</f>
        <v>0</v>
      </c>
    </row>
    <row r="144" spans="1:11" s="10" customFormat="1" ht="12.75">
      <c r="A144" s="63"/>
      <c r="B144" s="90" t="s">
        <v>180</v>
      </c>
      <c r="C144" s="91" t="s">
        <v>181</v>
      </c>
      <c r="D144" s="66">
        <v>4</v>
      </c>
      <c r="E144" s="33" t="s">
        <v>12</v>
      </c>
      <c r="F144" s="34">
        <f aca="true" t="shared" si="28" ref="F144:F182">TRUNC(I144/(1+$K$4),2)</f>
        <v>0</v>
      </c>
      <c r="G144" s="34">
        <f t="shared" si="27"/>
        <v>0</v>
      </c>
      <c r="H144" s="35">
        <f aca="true" t="shared" si="29" ref="H144:H182">SUM(F144:G144)*D144</f>
        <v>0</v>
      </c>
      <c r="I144" s="98"/>
      <c r="J144" s="97"/>
      <c r="K144" s="37">
        <f aca="true" t="shared" si="30" ref="K144:K182">SUM(I144:J144)*D144</f>
        <v>0</v>
      </c>
    </row>
    <row r="145" spans="1:11" s="10" customFormat="1" ht="12.75">
      <c r="A145" s="63"/>
      <c r="B145" s="90" t="s">
        <v>182</v>
      </c>
      <c r="C145" s="91" t="s">
        <v>183</v>
      </c>
      <c r="D145" s="66">
        <v>4</v>
      </c>
      <c r="E145" s="33" t="s">
        <v>12</v>
      </c>
      <c r="F145" s="34">
        <f t="shared" si="28"/>
        <v>0</v>
      </c>
      <c r="G145" s="34">
        <f t="shared" si="27"/>
        <v>0</v>
      </c>
      <c r="H145" s="35">
        <f t="shared" si="29"/>
        <v>0</v>
      </c>
      <c r="I145" s="98"/>
      <c r="J145" s="97"/>
      <c r="K145" s="37">
        <f t="shared" si="30"/>
        <v>0</v>
      </c>
    </row>
    <row r="146" spans="1:11" s="10" customFormat="1" ht="38.25">
      <c r="A146" s="63"/>
      <c r="B146" s="90" t="s">
        <v>184</v>
      </c>
      <c r="C146" s="91" t="s">
        <v>185</v>
      </c>
      <c r="D146" s="66">
        <v>1</v>
      </c>
      <c r="E146" s="33" t="s">
        <v>12</v>
      </c>
      <c r="F146" s="34">
        <f t="shared" si="28"/>
        <v>0</v>
      </c>
      <c r="G146" s="34">
        <f t="shared" si="27"/>
        <v>0</v>
      </c>
      <c r="H146" s="35">
        <f t="shared" si="29"/>
        <v>0</v>
      </c>
      <c r="I146" s="98"/>
      <c r="J146" s="97"/>
      <c r="K146" s="37">
        <f t="shared" si="30"/>
        <v>0</v>
      </c>
    </row>
    <row r="147" spans="1:11" s="10" customFormat="1" ht="25.5">
      <c r="A147" s="63"/>
      <c r="B147" s="90" t="s">
        <v>186</v>
      </c>
      <c r="C147" s="91" t="s">
        <v>187</v>
      </c>
      <c r="D147" s="66">
        <v>2</v>
      </c>
      <c r="E147" s="33" t="s">
        <v>12</v>
      </c>
      <c r="F147" s="34">
        <f t="shared" si="28"/>
        <v>0</v>
      </c>
      <c r="G147" s="34">
        <f t="shared" si="27"/>
        <v>0</v>
      </c>
      <c r="H147" s="35">
        <f t="shared" si="29"/>
        <v>0</v>
      </c>
      <c r="I147" s="98"/>
      <c r="J147" s="97"/>
      <c r="K147" s="37">
        <f t="shared" si="30"/>
        <v>0</v>
      </c>
    </row>
    <row r="148" spans="1:11" s="10" customFormat="1" ht="25.5">
      <c r="A148" s="63"/>
      <c r="B148" s="90" t="s">
        <v>188</v>
      </c>
      <c r="C148" s="91" t="s">
        <v>189</v>
      </c>
      <c r="D148" s="66">
        <v>2</v>
      </c>
      <c r="E148" s="33" t="s">
        <v>12</v>
      </c>
      <c r="F148" s="34">
        <f t="shared" si="28"/>
        <v>0</v>
      </c>
      <c r="G148" s="34">
        <f t="shared" si="27"/>
        <v>0</v>
      </c>
      <c r="H148" s="35">
        <f t="shared" si="29"/>
        <v>0</v>
      </c>
      <c r="I148" s="98"/>
      <c r="J148" s="97"/>
      <c r="K148" s="37">
        <f t="shared" si="30"/>
        <v>0</v>
      </c>
    </row>
    <row r="149" spans="1:11" s="10" customFormat="1" ht="25.5">
      <c r="A149" s="63"/>
      <c r="B149" s="90" t="s">
        <v>190</v>
      </c>
      <c r="C149" s="91" t="s">
        <v>191</v>
      </c>
      <c r="D149" s="66">
        <v>1</v>
      </c>
      <c r="E149" s="33" t="s">
        <v>12</v>
      </c>
      <c r="F149" s="34">
        <f t="shared" si="28"/>
        <v>0</v>
      </c>
      <c r="G149" s="34">
        <f t="shared" si="27"/>
        <v>0</v>
      </c>
      <c r="H149" s="35">
        <f t="shared" si="29"/>
        <v>0</v>
      </c>
      <c r="I149" s="98"/>
      <c r="J149" s="97"/>
      <c r="K149" s="37">
        <f t="shared" si="30"/>
        <v>0</v>
      </c>
    </row>
    <row r="150" spans="1:11" s="10" customFormat="1" ht="38.25">
      <c r="A150" s="63"/>
      <c r="B150" s="90" t="s">
        <v>192</v>
      </c>
      <c r="C150" s="91" t="s">
        <v>193</v>
      </c>
      <c r="D150" s="66">
        <v>1</v>
      </c>
      <c r="E150" s="33" t="s">
        <v>12</v>
      </c>
      <c r="F150" s="34">
        <f t="shared" si="28"/>
        <v>0</v>
      </c>
      <c r="G150" s="34">
        <f t="shared" si="27"/>
        <v>0</v>
      </c>
      <c r="H150" s="35">
        <f t="shared" si="29"/>
        <v>0</v>
      </c>
      <c r="I150" s="98"/>
      <c r="J150" s="97"/>
      <c r="K150" s="37">
        <f t="shared" si="30"/>
        <v>0</v>
      </c>
    </row>
    <row r="151" spans="1:11" s="10" customFormat="1" ht="12.75">
      <c r="A151" s="63"/>
      <c r="B151" s="90" t="s">
        <v>194</v>
      </c>
      <c r="C151" s="91" t="s">
        <v>195</v>
      </c>
      <c r="D151" s="66">
        <v>6</v>
      </c>
      <c r="E151" s="33" t="s">
        <v>12</v>
      </c>
      <c r="F151" s="34">
        <f t="shared" si="28"/>
        <v>0</v>
      </c>
      <c r="G151" s="34">
        <f t="shared" si="27"/>
        <v>0</v>
      </c>
      <c r="H151" s="35">
        <f t="shared" si="29"/>
        <v>0</v>
      </c>
      <c r="I151" s="98"/>
      <c r="J151" s="97"/>
      <c r="K151" s="37">
        <f t="shared" si="30"/>
        <v>0</v>
      </c>
    </row>
    <row r="152" spans="1:11" s="10" customFormat="1" ht="12.75">
      <c r="A152" s="63"/>
      <c r="B152" s="90" t="s">
        <v>196</v>
      </c>
      <c r="C152" s="91" t="s">
        <v>197</v>
      </c>
      <c r="D152" s="66">
        <v>2</v>
      </c>
      <c r="E152" s="33" t="s">
        <v>12</v>
      </c>
      <c r="F152" s="34">
        <f t="shared" si="28"/>
        <v>0</v>
      </c>
      <c r="G152" s="34">
        <f t="shared" si="27"/>
        <v>0</v>
      </c>
      <c r="H152" s="35">
        <f t="shared" si="29"/>
        <v>0</v>
      </c>
      <c r="I152" s="98"/>
      <c r="J152" s="97"/>
      <c r="K152" s="37">
        <f t="shared" si="30"/>
        <v>0</v>
      </c>
    </row>
    <row r="153" spans="1:11" s="10" customFormat="1" ht="12.75">
      <c r="A153" s="63"/>
      <c r="B153" s="90" t="s">
        <v>198</v>
      </c>
      <c r="C153" s="91" t="s">
        <v>199</v>
      </c>
      <c r="D153" s="66">
        <v>10</v>
      </c>
      <c r="E153" s="33" t="s">
        <v>12</v>
      </c>
      <c r="F153" s="34">
        <f t="shared" si="28"/>
        <v>0</v>
      </c>
      <c r="G153" s="34">
        <f t="shared" si="27"/>
        <v>0</v>
      </c>
      <c r="H153" s="35">
        <f t="shared" si="29"/>
        <v>0</v>
      </c>
      <c r="I153" s="98"/>
      <c r="J153" s="97"/>
      <c r="K153" s="37">
        <f t="shared" si="30"/>
        <v>0</v>
      </c>
    </row>
    <row r="154" spans="1:11" s="10" customFormat="1" ht="12.75">
      <c r="A154" s="63"/>
      <c r="B154" s="90" t="s">
        <v>200</v>
      </c>
      <c r="C154" s="91" t="s">
        <v>201</v>
      </c>
      <c r="D154" s="66">
        <v>25</v>
      </c>
      <c r="E154" s="33" t="s">
        <v>12</v>
      </c>
      <c r="F154" s="34">
        <f t="shared" si="28"/>
        <v>0</v>
      </c>
      <c r="G154" s="34">
        <f t="shared" si="27"/>
        <v>0</v>
      </c>
      <c r="H154" s="35">
        <f t="shared" si="29"/>
        <v>0</v>
      </c>
      <c r="I154" s="98"/>
      <c r="J154" s="97"/>
      <c r="K154" s="37">
        <f t="shared" si="30"/>
        <v>0</v>
      </c>
    </row>
    <row r="155" spans="1:11" s="10" customFormat="1" ht="12.75">
      <c r="A155" s="63"/>
      <c r="B155" s="90" t="s">
        <v>202</v>
      </c>
      <c r="C155" s="91" t="s">
        <v>203</v>
      </c>
      <c r="D155" s="66">
        <v>8</v>
      </c>
      <c r="E155" s="33" t="s">
        <v>12</v>
      </c>
      <c r="F155" s="34">
        <f t="shared" si="28"/>
        <v>0</v>
      </c>
      <c r="G155" s="34">
        <f t="shared" si="27"/>
        <v>0</v>
      </c>
      <c r="H155" s="35">
        <f t="shared" si="29"/>
        <v>0</v>
      </c>
      <c r="I155" s="98"/>
      <c r="J155" s="97"/>
      <c r="K155" s="37">
        <f t="shared" si="30"/>
        <v>0</v>
      </c>
    </row>
    <row r="156" spans="1:11" s="10" customFormat="1" ht="76.5">
      <c r="A156" s="63"/>
      <c r="B156" s="90" t="s">
        <v>204</v>
      </c>
      <c r="C156" s="91" t="s">
        <v>205</v>
      </c>
      <c r="D156" s="66">
        <v>3</v>
      </c>
      <c r="E156" s="33" t="s">
        <v>12</v>
      </c>
      <c r="F156" s="34">
        <f t="shared" si="28"/>
        <v>0</v>
      </c>
      <c r="G156" s="34">
        <f t="shared" si="27"/>
        <v>0</v>
      </c>
      <c r="H156" s="35">
        <f t="shared" si="29"/>
        <v>0</v>
      </c>
      <c r="I156" s="98"/>
      <c r="J156" s="97"/>
      <c r="K156" s="37">
        <f t="shared" si="30"/>
        <v>0</v>
      </c>
    </row>
    <row r="157" spans="1:11" s="10" customFormat="1" ht="25.5">
      <c r="A157" s="63"/>
      <c r="B157" s="90" t="s">
        <v>206</v>
      </c>
      <c r="C157" s="91" t="s">
        <v>207</v>
      </c>
      <c r="D157" s="66">
        <v>5</v>
      </c>
      <c r="E157" s="33" t="s">
        <v>12</v>
      </c>
      <c r="F157" s="34">
        <f t="shared" si="28"/>
        <v>0</v>
      </c>
      <c r="G157" s="34">
        <f t="shared" si="27"/>
        <v>0</v>
      </c>
      <c r="H157" s="35">
        <f t="shared" si="29"/>
        <v>0</v>
      </c>
      <c r="I157" s="98"/>
      <c r="J157" s="97"/>
      <c r="K157" s="37">
        <f t="shared" si="30"/>
        <v>0</v>
      </c>
    </row>
    <row r="158" spans="1:11" s="10" customFormat="1" ht="38.25">
      <c r="A158" s="63"/>
      <c r="B158" s="90" t="s">
        <v>208</v>
      </c>
      <c r="C158" s="91" t="s">
        <v>209</v>
      </c>
      <c r="D158" s="66">
        <v>6</v>
      </c>
      <c r="E158" s="33" t="s">
        <v>12</v>
      </c>
      <c r="F158" s="34">
        <f t="shared" si="28"/>
        <v>0</v>
      </c>
      <c r="G158" s="34">
        <f t="shared" si="27"/>
        <v>0</v>
      </c>
      <c r="H158" s="35">
        <f t="shared" si="29"/>
        <v>0</v>
      </c>
      <c r="I158" s="98"/>
      <c r="J158" s="97"/>
      <c r="K158" s="37">
        <f t="shared" si="30"/>
        <v>0</v>
      </c>
    </row>
    <row r="159" spans="1:11" s="10" customFormat="1" ht="51">
      <c r="A159" s="63"/>
      <c r="B159" s="90" t="s">
        <v>210</v>
      </c>
      <c r="C159" s="91" t="s">
        <v>211</v>
      </c>
      <c r="D159" s="66">
        <v>1</v>
      </c>
      <c r="E159" s="33" t="s">
        <v>12</v>
      </c>
      <c r="F159" s="34">
        <f t="shared" si="28"/>
        <v>0</v>
      </c>
      <c r="G159" s="34">
        <f t="shared" si="27"/>
        <v>0</v>
      </c>
      <c r="H159" s="35">
        <f t="shared" si="29"/>
        <v>0</v>
      </c>
      <c r="I159" s="98"/>
      <c r="J159" s="97"/>
      <c r="K159" s="37">
        <f t="shared" si="30"/>
        <v>0</v>
      </c>
    </row>
    <row r="160" spans="1:11" s="10" customFormat="1" ht="12.75">
      <c r="A160" s="63"/>
      <c r="B160" s="90" t="s">
        <v>212</v>
      </c>
      <c r="C160" s="91" t="s">
        <v>213</v>
      </c>
      <c r="D160" s="66">
        <v>15</v>
      </c>
      <c r="E160" s="33" t="s">
        <v>12</v>
      </c>
      <c r="F160" s="34">
        <f t="shared" si="28"/>
        <v>0</v>
      </c>
      <c r="G160" s="34">
        <f t="shared" si="27"/>
        <v>0</v>
      </c>
      <c r="H160" s="35">
        <f t="shared" si="29"/>
        <v>0</v>
      </c>
      <c r="I160" s="98"/>
      <c r="J160" s="97"/>
      <c r="K160" s="37">
        <f t="shared" si="30"/>
        <v>0</v>
      </c>
    </row>
    <row r="161" spans="1:11" s="10" customFormat="1" ht="12.75">
      <c r="A161" s="63"/>
      <c r="B161" s="90" t="s">
        <v>214</v>
      </c>
      <c r="C161" s="91" t="s">
        <v>215</v>
      </c>
      <c r="D161" s="66">
        <v>6</v>
      </c>
      <c r="E161" s="33" t="s">
        <v>12</v>
      </c>
      <c r="F161" s="34">
        <f t="shared" si="28"/>
        <v>0</v>
      </c>
      <c r="G161" s="34">
        <f t="shared" si="27"/>
        <v>0</v>
      </c>
      <c r="H161" s="35">
        <f t="shared" si="29"/>
        <v>0</v>
      </c>
      <c r="I161" s="98"/>
      <c r="J161" s="97"/>
      <c r="K161" s="37">
        <f t="shared" si="30"/>
        <v>0</v>
      </c>
    </row>
    <row r="162" spans="1:11" s="10" customFormat="1" ht="12.75">
      <c r="A162" s="63"/>
      <c r="B162" s="90" t="s">
        <v>216</v>
      </c>
      <c r="C162" s="91" t="s">
        <v>217</v>
      </c>
      <c r="D162" s="66">
        <v>3</v>
      </c>
      <c r="E162" s="33" t="s">
        <v>12</v>
      </c>
      <c r="F162" s="34">
        <f t="shared" si="28"/>
        <v>0</v>
      </c>
      <c r="G162" s="34">
        <f t="shared" si="27"/>
        <v>0</v>
      </c>
      <c r="H162" s="35">
        <f t="shared" si="29"/>
        <v>0</v>
      </c>
      <c r="I162" s="98"/>
      <c r="J162" s="97"/>
      <c r="K162" s="37">
        <f t="shared" si="30"/>
        <v>0</v>
      </c>
    </row>
    <row r="163" spans="1:11" s="10" customFormat="1" ht="25.5">
      <c r="A163" s="63"/>
      <c r="B163" s="90" t="s">
        <v>218</v>
      </c>
      <c r="C163" s="91" t="s">
        <v>219</v>
      </c>
      <c r="D163" s="66">
        <v>18</v>
      </c>
      <c r="E163" s="33" t="s">
        <v>12</v>
      </c>
      <c r="F163" s="34">
        <f t="shared" si="28"/>
        <v>0</v>
      </c>
      <c r="G163" s="34">
        <f t="shared" si="27"/>
        <v>0</v>
      </c>
      <c r="H163" s="35">
        <f t="shared" si="29"/>
        <v>0</v>
      </c>
      <c r="I163" s="98"/>
      <c r="J163" s="97"/>
      <c r="K163" s="37">
        <f t="shared" si="30"/>
        <v>0</v>
      </c>
    </row>
    <row r="164" spans="1:11" s="10" customFormat="1" ht="25.5">
      <c r="A164" s="63"/>
      <c r="B164" s="90" t="s">
        <v>220</v>
      </c>
      <c r="C164" s="91" t="s">
        <v>221</v>
      </c>
      <c r="D164" s="66">
        <v>3</v>
      </c>
      <c r="E164" s="33" t="s">
        <v>12</v>
      </c>
      <c r="F164" s="34">
        <f t="shared" si="28"/>
        <v>0</v>
      </c>
      <c r="G164" s="34">
        <f t="shared" si="27"/>
        <v>0</v>
      </c>
      <c r="H164" s="35">
        <f t="shared" si="29"/>
        <v>0</v>
      </c>
      <c r="I164" s="98"/>
      <c r="J164" s="97"/>
      <c r="K164" s="37">
        <f t="shared" si="30"/>
        <v>0</v>
      </c>
    </row>
    <row r="165" spans="1:11" s="10" customFormat="1" ht="25.5">
      <c r="A165" s="63"/>
      <c r="B165" s="90" t="s">
        <v>222</v>
      </c>
      <c r="C165" s="91" t="s">
        <v>223</v>
      </c>
      <c r="D165" s="66">
        <v>8</v>
      </c>
      <c r="E165" s="33" t="s">
        <v>12</v>
      </c>
      <c r="F165" s="34">
        <f t="shared" si="28"/>
        <v>0</v>
      </c>
      <c r="G165" s="34">
        <f t="shared" si="27"/>
        <v>0</v>
      </c>
      <c r="H165" s="35">
        <f t="shared" si="29"/>
        <v>0</v>
      </c>
      <c r="I165" s="98"/>
      <c r="J165" s="97"/>
      <c r="K165" s="37">
        <f t="shared" si="30"/>
        <v>0</v>
      </c>
    </row>
    <row r="166" spans="1:11" s="10" customFormat="1" ht="25.5">
      <c r="A166" s="63"/>
      <c r="B166" s="90" t="s">
        <v>224</v>
      </c>
      <c r="C166" s="91" t="s">
        <v>225</v>
      </c>
      <c r="D166" s="66">
        <v>3</v>
      </c>
      <c r="E166" s="33" t="s">
        <v>12</v>
      </c>
      <c r="F166" s="34">
        <f t="shared" si="28"/>
        <v>0</v>
      </c>
      <c r="G166" s="34">
        <f t="shared" si="27"/>
        <v>0</v>
      </c>
      <c r="H166" s="35">
        <f t="shared" si="29"/>
        <v>0</v>
      </c>
      <c r="I166" s="98"/>
      <c r="J166" s="97"/>
      <c r="K166" s="37">
        <f t="shared" si="30"/>
        <v>0</v>
      </c>
    </row>
    <row r="167" spans="1:11" s="10" customFormat="1" ht="25.5">
      <c r="A167" s="63"/>
      <c r="B167" s="90" t="s">
        <v>226</v>
      </c>
      <c r="C167" s="91" t="s">
        <v>227</v>
      </c>
      <c r="D167" s="66">
        <v>8</v>
      </c>
      <c r="E167" s="33" t="s">
        <v>12</v>
      </c>
      <c r="F167" s="34">
        <f t="shared" si="28"/>
        <v>0</v>
      </c>
      <c r="G167" s="34">
        <f t="shared" si="27"/>
        <v>0</v>
      </c>
      <c r="H167" s="35">
        <f t="shared" si="29"/>
        <v>0</v>
      </c>
      <c r="I167" s="98"/>
      <c r="J167" s="97"/>
      <c r="K167" s="37">
        <f t="shared" si="30"/>
        <v>0</v>
      </c>
    </row>
    <row r="168" spans="1:11" s="10" customFormat="1" ht="12.75">
      <c r="A168" s="63"/>
      <c r="B168" s="90" t="s">
        <v>228</v>
      </c>
      <c r="C168" s="91" t="s">
        <v>229</v>
      </c>
      <c r="D168" s="66">
        <v>12</v>
      </c>
      <c r="E168" s="33" t="s">
        <v>230</v>
      </c>
      <c r="F168" s="34">
        <f t="shared" si="28"/>
        <v>0</v>
      </c>
      <c r="G168" s="34">
        <f t="shared" si="27"/>
        <v>0</v>
      </c>
      <c r="H168" s="35">
        <f t="shared" si="29"/>
        <v>0</v>
      </c>
      <c r="I168" s="98"/>
      <c r="J168" s="97"/>
      <c r="K168" s="37">
        <f t="shared" si="30"/>
        <v>0</v>
      </c>
    </row>
    <row r="169" spans="1:11" s="10" customFormat="1" ht="12.75">
      <c r="A169" s="63"/>
      <c r="B169" s="90" t="s">
        <v>231</v>
      </c>
      <c r="C169" s="91" t="s">
        <v>232</v>
      </c>
      <c r="D169" s="66">
        <v>4</v>
      </c>
      <c r="E169" s="33" t="s">
        <v>12</v>
      </c>
      <c r="F169" s="34">
        <f t="shared" si="28"/>
        <v>0</v>
      </c>
      <c r="G169" s="34">
        <f t="shared" si="27"/>
        <v>0</v>
      </c>
      <c r="H169" s="35">
        <f t="shared" si="29"/>
        <v>0</v>
      </c>
      <c r="I169" s="98"/>
      <c r="J169" s="97"/>
      <c r="K169" s="37">
        <f t="shared" si="30"/>
        <v>0</v>
      </c>
    </row>
    <row r="170" spans="1:11" s="10" customFormat="1" ht="12.75">
      <c r="A170" s="63"/>
      <c r="B170" s="90" t="s">
        <v>233</v>
      </c>
      <c r="C170" s="91" t="s">
        <v>234</v>
      </c>
      <c r="D170" s="66">
        <v>60</v>
      </c>
      <c r="E170" s="33" t="s">
        <v>230</v>
      </c>
      <c r="F170" s="34">
        <f t="shared" si="28"/>
        <v>0</v>
      </c>
      <c r="G170" s="34">
        <f t="shared" si="27"/>
        <v>0</v>
      </c>
      <c r="H170" s="35">
        <f t="shared" si="29"/>
        <v>0</v>
      </c>
      <c r="I170" s="98"/>
      <c r="J170" s="97"/>
      <c r="K170" s="37">
        <f t="shared" si="30"/>
        <v>0</v>
      </c>
    </row>
    <row r="171" spans="1:11" s="10" customFormat="1" ht="12.75">
      <c r="A171" s="63"/>
      <c r="B171" s="90" t="s">
        <v>235</v>
      </c>
      <c r="C171" s="91" t="s">
        <v>236</v>
      </c>
      <c r="D171" s="66">
        <v>10</v>
      </c>
      <c r="E171" s="33" t="s">
        <v>12</v>
      </c>
      <c r="F171" s="34">
        <f t="shared" si="28"/>
        <v>0</v>
      </c>
      <c r="G171" s="34">
        <f t="shared" si="27"/>
        <v>0</v>
      </c>
      <c r="H171" s="35">
        <f t="shared" si="29"/>
        <v>0</v>
      </c>
      <c r="I171" s="98"/>
      <c r="J171" s="97"/>
      <c r="K171" s="37">
        <f t="shared" si="30"/>
        <v>0</v>
      </c>
    </row>
    <row r="172" spans="1:11" s="10" customFormat="1" ht="12.75">
      <c r="A172" s="63"/>
      <c r="B172" s="90" t="s">
        <v>237</v>
      </c>
      <c r="C172" s="91" t="s">
        <v>238</v>
      </c>
      <c r="D172" s="66">
        <v>300</v>
      </c>
      <c r="E172" s="33" t="s">
        <v>230</v>
      </c>
      <c r="F172" s="34">
        <f t="shared" si="28"/>
        <v>0</v>
      </c>
      <c r="G172" s="34">
        <f t="shared" si="27"/>
        <v>0</v>
      </c>
      <c r="H172" s="35">
        <f t="shared" si="29"/>
        <v>0</v>
      </c>
      <c r="I172" s="98"/>
      <c r="J172" s="97"/>
      <c r="K172" s="37">
        <f t="shared" si="30"/>
        <v>0</v>
      </c>
    </row>
    <row r="173" spans="1:11" s="10" customFormat="1" ht="12.75">
      <c r="A173" s="63"/>
      <c r="B173" s="90" t="s">
        <v>239</v>
      </c>
      <c r="C173" s="91" t="s">
        <v>240</v>
      </c>
      <c r="D173" s="66">
        <v>300</v>
      </c>
      <c r="E173" s="33" t="s">
        <v>230</v>
      </c>
      <c r="F173" s="34">
        <f t="shared" si="28"/>
        <v>0</v>
      </c>
      <c r="G173" s="34">
        <f t="shared" si="27"/>
        <v>0</v>
      </c>
      <c r="H173" s="35">
        <f t="shared" si="29"/>
        <v>0</v>
      </c>
      <c r="I173" s="98"/>
      <c r="J173" s="97"/>
      <c r="K173" s="37">
        <f t="shared" si="30"/>
        <v>0</v>
      </c>
    </row>
    <row r="174" spans="1:11" s="10" customFormat="1" ht="12.75">
      <c r="A174" s="63"/>
      <c r="B174" s="90" t="s">
        <v>241</v>
      </c>
      <c r="C174" s="91" t="s">
        <v>242</v>
      </c>
      <c r="D174" s="66">
        <v>12</v>
      </c>
      <c r="E174" s="33" t="s">
        <v>12</v>
      </c>
      <c r="F174" s="34">
        <f t="shared" si="28"/>
        <v>0</v>
      </c>
      <c r="G174" s="34">
        <f t="shared" si="27"/>
        <v>0</v>
      </c>
      <c r="H174" s="35">
        <f t="shared" si="29"/>
        <v>0</v>
      </c>
      <c r="I174" s="98"/>
      <c r="J174" s="97"/>
      <c r="K174" s="37">
        <f t="shared" si="30"/>
        <v>0</v>
      </c>
    </row>
    <row r="175" spans="1:11" s="10" customFormat="1" ht="12.75">
      <c r="A175" s="63"/>
      <c r="B175" s="90" t="s">
        <v>243</v>
      </c>
      <c r="C175" s="91" t="s">
        <v>244</v>
      </c>
      <c r="D175" s="66">
        <v>12</v>
      </c>
      <c r="E175" s="33" t="s">
        <v>12</v>
      </c>
      <c r="F175" s="34">
        <f t="shared" si="28"/>
        <v>0</v>
      </c>
      <c r="G175" s="34">
        <f t="shared" si="27"/>
        <v>0</v>
      </c>
      <c r="H175" s="35">
        <f t="shared" si="29"/>
        <v>0</v>
      </c>
      <c r="I175" s="98"/>
      <c r="J175" s="97"/>
      <c r="K175" s="37">
        <f t="shared" si="30"/>
        <v>0</v>
      </c>
    </row>
    <row r="176" spans="1:11" s="10" customFormat="1" ht="25.5">
      <c r="A176" s="63"/>
      <c r="B176" s="90" t="s">
        <v>245</v>
      </c>
      <c r="C176" s="91" t="s">
        <v>246</v>
      </c>
      <c r="D176" s="66">
        <v>1</v>
      </c>
      <c r="E176" s="33" t="s">
        <v>12</v>
      </c>
      <c r="F176" s="34">
        <f t="shared" si="28"/>
        <v>0</v>
      </c>
      <c r="G176" s="34">
        <f t="shared" si="27"/>
        <v>0</v>
      </c>
      <c r="H176" s="35">
        <f t="shared" si="29"/>
        <v>0</v>
      </c>
      <c r="I176" s="98"/>
      <c r="J176" s="97"/>
      <c r="K176" s="37">
        <f t="shared" si="30"/>
        <v>0</v>
      </c>
    </row>
    <row r="177" spans="1:11" s="10" customFormat="1" ht="25.5">
      <c r="A177" s="63"/>
      <c r="B177" s="90" t="s">
        <v>247</v>
      </c>
      <c r="C177" s="91" t="s">
        <v>248</v>
      </c>
      <c r="D177" s="66">
        <v>1</v>
      </c>
      <c r="E177" s="33" t="s">
        <v>12</v>
      </c>
      <c r="F177" s="34">
        <f t="shared" si="28"/>
        <v>0</v>
      </c>
      <c r="G177" s="34">
        <f t="shared" si="27"/>
        <v>0</v>
      </c>
      <c r="H177" s="35">
        <f t="shared" si="29"/>
        <v>0</v>
      </c>
      <c r="I177" s="98"/>
      <c r="J177" s="97"/>
      <c r="K177" s="37">
        <f t="shared" si="30"/>
        <v>0</v>
      </c>
    </row>
    <row r="178" spans="1:11" s="10" customFormat="1" ht="12.75">
      <c r="A178" s="63"/>
      <c r="B178" s="90" t="s">
        <v>249</v>
      </c>
      <c r="C178" s="91" t="s">
        <v>250</v>
      </c>
      <c r="D178" s="66">
        <v>3</v>
      </c>
      <c r="E178" s="33" t="s">
        <v>12</v>
      </c>
      <c r="F178" s="34">
        <f t="shared" si="28"/>
        <v>0</v>
      </c>
      <c r="G178" s="34">
        <f>TRUNC(J178/(1+$K$4),2)</f>
        <v>0</v>
      </c>
      <c r="H178" s="35">
        <f t="shared" si="29"/>
        <v>0</v>
      </c>
      <c r="I178" s="98"/>
      <c r="J178" s="97"/>
      <c r="K178" s="37">
        <f t="shared" si="30"/>
        <v>0</v>
      </c>
    </row>
    <row r="179" spans="1:11" s="10" customFormat="1" ht="25.5">
      <c r="A179" s="63"/>
      <c r="B179" s="90" t="s">
        <v>251</v>
      </c>
      <c r="C179" s="91" t="s">
        <v>252</v>
      </c>
      <c r="D179" s="66">
        <v>1</v>
      </c>
      <c r="E179" s="33" t="s">
        <v>12</v>
      </c>
      <c r="F179" s="34">
        <f t="shared" si="28"/>
        <v>0</v>
      </c>
      <c r="G179" s="34">
        <f t="shared" si="27"/>
        <v>0</v>
      </c>
      <c r="H179" s="35">
        <f t="shared" si="29"/>
        <v>0</v>
      </c>
      <c r="I179" s="98"/>
      <c r="J179" s="97"/>
      <c r="K179" s="37">
        <f t="shared" si="30"/>
        <v>0</v>
      </c>
    </row>
    <row r="180" spans="1:11" s="10" customFormat="1" ht="12.75">
      <c r="A180" s="63"/>
      <c r="B180" s="90" t="s">
        <v>253</v>
      </c>
      <c r="C180" s="91" t="s">
        <v>254</v>
      </c>
      <c r="D180" s="66">
        <v>25</v>
      </c>
      <c r="E180" s="33" t="s">
        <v>12</v>
      </c>
      <c r="F180" s="34">
        <f t="shared" si="28"/>
        <v>0</v>
      </c>
      <c r="G180" s="34">
        <f t="shared" si="27"/>
        <v>0</v>
      </c>
      <c r="H180" s="35">
        <f t="shared" si="29"/>
        <v>0</v>
      </c>
      <c r="I180" s="98"/>
      <c r="J180" s="97"/>
      <c r="K180" s="37">
        <f t="shared" si="30"/>
        <v>0</v>
      </c>
    </row>
    <row r="181" spans="1:11" s="10" customFormat="1" ht="12.75">
      <c r="A181" s="63"/>
      <c r="B181" s="90" t="s">
        <v>255</v>
      </c>
      <c r="C181" s="91" t="s">
        <v>256</v>
      </c>
      <c r="D181" s="66">
        <v>1</v>
      </c>
      <c r="E181" s="33" t="s">
        <v>12</v>
      </c>
      <c r="F181" s="34">
        <f t="shared" si="28"/>
        <v>0</v>
      </c>
      <c r="G181" s="34">
        <f t="shared" si="27"/>
        <v>0</v>
      </c>
      <c r="H181" s="35">
        <f t="shared" si="29"/>
        <v>0</v>
      </c>
      <c r="I181" s="98"/>
      <c r="J181" s="97"/>
      <c r="K181" s="37">
        <f t="shared" si="30"/>
        <v>0</v>
      </c>
    </row>
    <row r="182" spans="1:11" s="10" customFormat="1" ht="12.75">
      <c r="A182" s="63"/>
      <c r="B182" s="90" t="s">
        <v>257</v>
      </c>
      <c r="C182" s="91" t="s">
        <v>258</v>
      </c>
      <c r="D182" s="66">
        <v>1</v>
      </c>
      <c r="E182" s="33" t="s">
        <v>12</v>
      </c>
      <c r="F182" s="34">
        <f t="shared" si="28"/>
        <v>0</v>
      </c>
      <c r="G182" s="34">
        <f>TRUNC(J182/(1+$K$4),2)</f>
        <v>0</v>
      </c>
      <c r="H182" s="35">
        <f t="shared" si="29"/>
        <v>0</v>
      </c>
      <c r="I182" s="98"/>
      <c r="J182" s="97"/>
      <c r="K182" s="37">
        <f t="shared" si="30"/>
        <v>0</v>
      </c>
    </row>
    <row r="183" spans="1:11" s="10" customFormat="1" ht="12.75">
      <c r="A183" s="55"/>
      <c r="B183" s="56"/>
      <c r="C183" s="57" t="s">
        <v>171</v>
      </c>
      <c r="D183" s="58"/>
      <c r="E183" s="59"/>
      <c r="F183" s="60">
        <f>SUMPRODUCT(D141:D182,F141:F182)</f>
        <v>0</v>
      </c>
      <c r="G183" s="60">
        <f>SUMPRODUCT(D141:D182,G141:G182)</f>
        <v>0</v>
      </c>
      <c r="H183" s="61">
        <f>SUM(H141:H182)</f>
        <v>0</v>
      </c>
      <c r="I183" s="60">
        <f>SUMPRODUCT(D139:D182,I139:I182)</f>
        <v>0</v>
      </c>
      <c r="J183" s="60">
        <f>SUMPRODUCT(D139:D182,J139:J182)</f>
        <v>0</v>
      </c>
      <c r="K183" s="62">
        <f>SUM(K139:K182)</f>
        <v>0</v>
      </c>
    </row>
    <row r="184" spans="1:11" s="10" customFormat="1" ht="13.5" thickBot="1">
      <c r="A184" s="100"/>
      <c r="B184" s="101"/>
      <c r="C184" s="102" t="s">
        <v>18</v>
      </c>
      <c r="D184" s="103"/>
      <c r="E184" s="104"/>
      <c r="F184" s="105">
        <f aca="true" t="shared" si="31" ref="F184:K184">F183+F113+F138</f>
        <v>0</v>
      </c>
      <c r="G184" s="105">
        <f t="shared" si="31"/>
        <v>0</v>
      </c>
      <c r="H184" s="106">
        <f t="shared" si="31"/>
        <v>0</v>
      </c>
      <c r="I184" s="107">
        <f t="shared" si="31"/>
        <v>0</v>
      </c>
      <c r="J184" s="105">
        <f t="shared" si="31"/>
        <v>0</v>
      </c>
      <c r="K184" s="108">
        <f t="shared" si="31"/>
        <v>0</v>
      </c>
    </row>
    <row r="185" spans="3:11" ht="12.75">
      <c r="C185" s="157"/>
      <c r="D185" s="157"/>
      <c r="E185" s="157"/>
      <c r="F185" s="157"/>
      <c r="G185" s="157"/>
      <c r="H185" s="157"/>
      <c r="I185" s="157"/>
      <c r="J185" s="157"/>
      <c r="K185" s="157"/>
    </row>
    <row r="186" spans="3:11" ht="12.75">
      <c r="C186" s="157"/>
      <c r="D186" s="157"/>
      <c r="E186" s="157"/>
      <c r="F186" s="157"/>
      <c r="G186" s="157"/>
      <c r="H186" s="157"/>
      <c r="I186" s="157"/>
      <c r="J186" s="157"/>
      <c r="K186" s="157"/>
    </row>
    <row r="187" spans="3:11" ht="12.75">
      <c r="C187" s="157"/>
      <c r="D187" s="157"/>
      <c r="E187" s="157"/>
      <c r="F187" s="157"/>
      <c r="G187" s="157"/>
      <c r="H187" s="157"/>
      <c r="I187" s="157"/>
      <c r="J187" s="157"/>
      <c r="K187" s="157"/>
    </row>
    <row r="188" spans="3:11" ht="12.75">
      <c r="C188" s="157"/>
      <c r="D188" s="157"/>
      <c r="E188" s="157"/>
      <c r="F188" s="157"/>
      <c r="G188" s="157"/>
      <c r="H188" s="157"/>
      <c r="I188" s="157"/>
      <c r="J188" s="157"/>
      <c r="K188" s="157"/>
    </row>
    <row r="189" spans="3:11" ht="12.75">
      <c r="C189" s="157"/>
      <c r="D189" s="157"/>
      <c r="E189" s="157"/>
      <c r="F189" s="157"/>
      <c r="G189" s="157"/>
      <c r="H189" s="157"/>
      <c r="I189" s="157"/>
      <c r="J189" s="157"/>
      <c r="K189" s="157"/>
    </row>
    <row r="190" spans="3:11" ht="12.75">
      <c r="C190" s="157"/>
      <c r="D190" s="157"/>
      <c r="E190" s="157"/>
      <c r="F190" s="157"/>
      <c r="G190" s="157"/>
      <c r="H190" s="157"/>
      <c r="I190" s="157"/>
      <c r="J190" s="157"/>
      <c r="K190" s="157"/>
    </row>
    <row r="191" spans="3:11" ht="12.75">
      <c r="C191" s="157"/>
      <c r="D191" s="157"/>
      <c r="E191" s="157"/>
      <c r="F191" s="157"/>
      <c r="G191" s="157"/>
      <c r="H191" s="157"/>
      <c r="I191" s="157"/>
      <c r="J191" s="157"/>
      <c r="K191" s="157"/>
    </row>
    <row r="192" spans="3:11" ht="12.75">
      <c r="C192" s="157"/>
      <c r="D192" s="157"/>
      <c r="E192" s="157"/>
      <c r="F192" s="157"/>
      <c r="G192" s="157"/>
      <c r="H192" s="157"/>
      <c r="I192" s="157"/>
      <c r="J192" s="157"/>
      <c r="K192" s="157"/>
    </row>
    <row r="193" spans="3:11" ht="12.75">
      <c r="C193" s="157"/>
      <c r="D193" s="157"/>
      <c r="E193" s="157"/>
      <c r="F193" s="157"/>
      <c r="G193" s="157"/>
      <c r="H193" s="157"/>
      <c r="I193" s="157"/>
      <c r="J193" s="157"/>
      <c r="K193" s="157"/>
    </row>
    <row r="194" spans="1:11" ht="12.75">
      <c r="A194" s="13"/>
      <c r="B194" s="13"/>
      <c r="C194" s="157"/>
      <c r="D194" s="157"/>
      <c r="E194" s="157"/>
      <c r="F194" s="157"/>
      <c r="G194" s="157"/>
      <c r="H194" s="157"/>
      <c r="I194" s="157"/>
      <c r="J194" s="157"/>
      <c r="K194" s="157"/>
    </row>
  </sheetData>
  <sheetProtection password="C150" sheet="1"/>
  <mergeCells count="40">
    <mergeCell ref="C190:K190"/>
    <mergeCell ref="C191:K191"/>
    <mergeCell ref="C192:K192"/>
    <mergeCell ref="C193:K193"/>
    <mergeCell ref="C194:K194"/>
    <mergeCell ref="C185:K185"/>
    <mergeCell ref="C186:K186"/>
    <mergeCell ref="C187:K187"/>
    <mergeCell ref="C188:K188"/>
    <mergeCell ref="C189:K189"/>
    <mergeCell ref="I12:J12"/>
    <mergeCell ref="K12:K13"/>
    <mergeCell ref="C14:K14"/>
    <mergeCell ref="C15:K15"/>
    <mergeCell ref="C139:K139"/>
    <mergeCell ref="C114:K114"/>
    <mergeCell ref="A11:B11"/>
    <mergeCell ref="C11:F11"/>
    <mergeCell ref="H11:K11"/>
    <mergeCell ref="A12:A13"/>
    <mergeCell ref="B12:B13"/>
    <mergeCell ref="C12:C13"/>
    <mergeCell ref="D12:D13"/>
    <mergeCell ref="E12:E13"/>
    <mergeCell ref="F12:G12"/>
    <mergeCell ref="H12:H13"/>
    <mergeCell ref="A6:H6"/>
    <mergeCell ref="I6:J7"/>
    <mergeCell ref="K6:K7"/>
    <mergeCell ref="A7:H7"/>
    <mergeCell ref="A9:K9"/>
    <mergeCell ref="A10:B10"/>
    <mergeCell ref="C10:F10"/>
    <mergeCell ref="H10:K10"/>
    <mergeCell ref="A1:H2"/>
    <mergeCell ref="I1:K2"/>
    <mergeCell ref="A3:H3"/>
    <mergeCell ref="A4:H4"/>
    <mergeCell ref="I4:J4"/>
    <mergeCell ref="A5:H5"/>
  </mergeCells>
  <printOptions/>
  <pageMargins left="0.5118110236220472" right="0.5118110236220472" top="0.7874015748031497" bottom="0.5905511811023623" header="0.31496062992125984" footer="0.31496062992125984"/>
  <pageSetup fitToHeight="0" fitToWidth="1" horizontalDpi="600" verticalDpi="600" orientation="landscape" paperSize="9" scale="80" r:id="rId1"/>
  <ignoredErrors>
    <ignoredError sqref="G75 G108 G81"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Celia Ribeiro Dias</cp:lastModifiedBy>
  <cp:lastPrinted>2018-06-20T12:04:17Z</cp:lastPrinted>
  <dcterms:created xsi:type="dcterms:W3CDTF">2000-05-25T11:19:14Z</dcterms:created>
  <dcterms:modified xsi:type="dcterms:W3CDTF">2018-08-21T11:45:43Z</dcterms:modified>
  <cp:category/>
  <cp:version/>
  <cp:contentType/>
  <cp:contentStatus/>
</cp:coreProperties>
</file>